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0AFC7214-F291-4CAA-8E79-14406095534D}" xr6:coauthVersionLast="47" xr6:coauthVersionMax="47" xr10:uidLastSave="{00000000-0000-0000-0000-000000000000}"/>
  <workbookProtection workbookAlgorithmName="SHA-512" workbookHashValue="LzqWRFRpqGPlwFRTkbpRIyN/Lbq24jZqj/G//wvJ+dMftTpjjwMfO3UQBA1JpY7MzkpuX7yL4UyEFgeCULHCrA==" workbookSaltValue="wyVZmJRFWwM3ZDrEjAfEyQ==" workbookSpinCount="100000" lockStructure="1"/>
  <bookViews>
    <workbookView xWindow="-120" yWindow="-16320" windowWidth="29040" windowHeight="1572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C6" i="1"/>
  <c r="E10" i="3" l="1"/>
  <c r="D12" i="1" l="1"/>
  <c r="D11" i="1"/>
  <c r="C12" i="1"/>
  <c r="E24" i="13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E33" i="13" l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7" l="1"/>
  <c r="D10" i="1" s="1"/>
  <c r="F30" i="8"/>
  <c r="F52" i="8"/>
  <c r="F53" i="8" s="1"/>
  <c r="C11" i="1" s="1"/>
  <c r="F52" i="7"/>
  <c r="F52" i="12"/>
  <c r="E20" i="3"/>
  <c r="E32" i="3"/>
  <c r="F52" i="2"/>
  <c r="F53" i="4"/>
  <c r="C9" i="1" s="1"/>
  <c r="F30" i="12"/>
  <c r="F30" i="2"/>
  <c r="C2" i="7"/>
  <c r="F53" i="12" l="1"/>
  <c r="C8" i="1" s="1"/>
  <c r="D8" i="1"/>
  <c r="D13" i="1" s="1"/>
  <c r="E33" i="3"/>
  <c r="C7" i="1" s="1"/>
  <c r="F53" i="2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<sst xmlns="http://schemas.openxmlformats.org/spreadsheetml/2006/main" count="241" uniqueCount="109">
  <si>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</si>
  <si>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</si>
  <si>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</si>
  <si>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</si>
  <si>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</si>
  <si>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</si>
  <si>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</si>
  <si>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</si>
  <si>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</si>
  <si>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</si>
  <si>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</si>
  <si>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</si>
  <si>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</si>
  <si>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</si>
  <si>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</si>
  <si>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</si>
  <si>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</si>
  <si>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</si>
  <si>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</si>
  <si>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</si>
  <si>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</si>
  <si>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</si>
  <si>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</si>
  <si>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</si>
  <si>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</si>
  <si>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</si>
  <si>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</si>
  <si>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</si>
  <si>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</si>
  <si>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</si>
  <si>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</si>
  <si>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</si>
  <si>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</si>
  <si>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</si>
  <si>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</si>
  <si>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</si>
  <si>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</si>
  <si>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</si>
  <si>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</si>
  <si>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</si>
  <si>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</si>
  <si>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</si>
  <si>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</si>
  <si>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</si>
  <si>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</si>
  <si>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</si>
  <si>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</si>
  <si>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</si>
  <si>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</si>
  <si>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</si>
  <si>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</si>
  <si>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</si>
  <si>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</si>
  <si>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</si>
  <si>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</si>
  <si>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</si>
  <si>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</si>
  <si>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</si>
  <si>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</si>
  <si>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</si>
  <si>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</si>
  <si>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</si>
  <si>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時間</t>
    <rPh sb="0" eb="2">
      <t>ジカン</t>
    </rPh>
    <phoneticPr fontId="5"/>
  </si>
  <si>
    <t>キャリア相談管理責任者</t>
    <rPh sb="4" eb="6">
      <t>ソウダン</t>
    </rPh>
    <rPh sb="6" eb="11">
      <t>カンリセキニンシャ</t>
    </rPh>
    <phoneticPr fontId="5"/>
  </si>
  <si>
    <t>キャリア相談従事者</t>
    <rPh sb="4" eb="6">
      <t>ソウダン</t>
    </rPh>
    <rPh sb="6" eb="9">
      <t>ジュウジシャ</t>
    </rPh>
    <phoneticPr fontId="5"/>
  </si>
  <si>
    <t>転職支援管理責任者</t>
    <rPh sb="4" eb="9">
      <t>カンリセキニンシャ</t>
    </rPh>
    <phoneticPr fontId="5"/>
  </si>
  <si>
    <t>特別講師登壇費用</t>
    <rPh sb="0" eb="2">
      <t>トクベツ</t>
    </rPh>
    <rPh sb="2" eb="4">
      <t>コウシ</t>
    </rPh>
    <rPh sb="4" eb="8">
      <t>トウダンヒヨウ</t>
    </rPh>
    <phoneticPr fontId="5"/>
  </si>
  <si>
    <t>庶務担当アルバイトA</t>
    <rPh sb="0" eb="2">
      <t>ショム</t>
    </rPh>
    <rPh sb="2" eb="4">
      <t>タントウ</t>
    </rPh>
    <phoneticPr fontId="5"/>
  </si>
  <si>
    <t>庶務担当アルバイトB</t>
    <rPh sb="0" eb="2">
      <t>ショム</t>
    </rPh>
    <rPh sb="2" eb="4">
      <t>タントウ</t>
    </rPh>
    <phoneticPr fontId="5"/>
  </si>
  <si>
    <t>修了証明書の高級紙</t>
    <rPh sb="0" eb="5">
      <t>シュウリョウショウメイショ</t>
    </rPh>
    <rPh sb="6" eb="9">
      <t>コウキュウシ</t>
    </rPh>
    <phoneticPr fontId="5"/>
  </si>
  <si>
    <t>人</t>
    <rPh sb="0" eb="1">
      <t>ニン</t>
    </rPh>
    <phoneticPr fontId="5"/>
  </si>
  <si>
    <t>式</t>
    <rPh sb="0" eb="1">
      <t>シキ</t>
    </rPh>
    <phoneticPr fontId="5"/>
  </si>
  <si>
    <t>TVCM放映</t>
    <rPh sb="4" eb="6">
      <t>ホウエイ</t>
    </rPh>
    <phoneticPr fontId="5"/>
  </si>
  <si>
    <t>WEB広告</t>
    <rPh sb="3" eb="5">
      <t>コウコク</t>
    </rPh>
    <phoneticPr fontId="5"/>
  </si>
  <si>
    <t>講座受講修了人数より参照</t>
    <rPh sb="0" eb="8">
      <t>コウザジュコウシュウリョウニンズ</t>
    </rPh>
    <rPh sb="10" eb="12">
      <t>サンショウ</t>
    </rPh>
    <phoneticPr fontId="5"/>
  </si>
  <si>
    <t>講座A</t>
    <rPh sb="0" eb="2">
      <t>コウザ</t>
    </rPh>
    <phoneticPr fontId="5"/>
  </si>
  <si>
    <t>講座B</t>
    <rPh sb="0" eb="2">
      <t>コウザ</t>
    </rPh>
    <phoneticPr fontId="5"/>
  </si>
  <si>
    <t>申請者名を入力してください。</t>
    <phoneticPr fontId="5"/>
  </si>
  <si>
    <t>転職支援従事者</t>
  </si>
  <si>
    <t>外部のキャリアコンサルタント有資格者</t>
    <phoneticPr fontId="5"/>
  </si>
  <si>
    <t>説明会（１時間）×５（回）</t>
    <rPh sb="0" eb="3">
      <t>セツメイカイ</t>
    </rPh>
    <rPh sb="5" eb="7">
      <t>ジカン</t>
    </rPh>
    <rPh sb="11" eb="12">
      <t>カイ</t>
    </rPh>
    <phoneticPr fontId="5"/>
  </si>
  <si>
    <t>自社事務員X</t>
    <rPh sb="0" eb="2">
      <t>ジシャ</t>
    </rPh>
    <rPh sb="2" eb="5">
      <t>ジムイン</t>
    </rPh>
    <phoneticPr fontId="5"/>
  </si>
  <si>
    <t>自社事務員Y</t>
    <rPh sb="0" eb="2">
      <t>ジシャ</t>
    </rPh>
    <rPh sb="2" eb="5">
      <t>ジムイン</t>
    </rPh>
    <phoneticPr fontId="5"/>
  </si>
  <si>
    <t>本事業専任で雇用されたアルバイト</t>
    <rPh sb="0" eb="3">
      <t>ホンジギョウ</t>
    </rPh>
    <rPh sb="3" eb="5">
      <t>センニン</t>
    </rPh>
    <rPh sb="6" eb="8">
      <t>コヨウ</t>
    </rPh>
    <phoneticPr fontId="5"/>
  </si>
  <si>
    <t>勧誘メール</t>
    <rPh sb="0" eb="2">
      <t>カンユウ</t>
    </rPh>
    <phoneticPr fontId="5"/>
  </si>
  <si>
    <t>通</t>
    <rPh sb="0" eb="1">
      <t>ツウ</t>
    </rPh>
    <phoneticPr fontId="5"/>
  </si>
  <si>
    <t>式</t>
    <rPh sb="0" eb="1">
      <t>シキ</t>
    </rPh>
    <phoneticPr fontId="5"/>
  </si>
  <si>
    <t>本</t>
    <rPh sb="0" eb="1">
      <t>ホン</t>
    </rPh>
    <phoneticPr fontId="5"/>
  </si>
  <si>
    <t>当事業分は全体の７割</t>
    <rPh sb="0" eb="4">
      <t>トウジギョウブン</t>
    </rPh>
    <rPh sb="5" eb="7">
      <t>ゼンタイ</t>
    </rPh>
    <rPh sb="9" eb="10">
      <t>ワリ</t>
    </rPh>
    <phoneticPr fontId="5"/>
  </si>
  <si>
    <t>広告における補助対象外分に係る費用</t>
    <rPh sb="0" eb="2">
      <t>コウコク</t>
    </rPh>
    <rPh sb="6" eb="10">
      <t>ホジョタイショウ</t>
    </rPh>
    <rPh sb="10" eb="11">
      <t>ガイ</t>
    </rPh>
    <rPh sb="11" eb="12">
      <t>ブン</t>
    </rPh>
    <rPh sb="13" eb="14">
      <t>カカ</t>
    </rPh>
    <rPh sb="15" eb="17">
      <t>ヒヨウ</t>
    </rPh>
    <phoneticPr fontId="5"/>
  </si>
  <si>
    <t>自社によるSNS運用広告</t>
    <rPh sb="0" eb="2">
      <t>ジシャ</t>
    </rPh>
    <rPh sb="8" eb="10">
      <t>ウンヨウ</t>
    </rPh>
    <rPh sb="10" eb="12">
      <t>コウコク</t>
    </rPh>
    <phoneticPr fontId="5"/>
  </si>
  <si>
    <t>外注でないため対象外分として記載</t>
    <rPh sb="0" eb="2">
      <t>ガイチュウ</t>
    </rPh>
    <rPh sb="7" eb="9">
      <t>タイショウ</t>
    </rPh>
    <rPh sb="9" eb="11">
      <t>ガイブン</t>
    </rPh>
    <rPh sb="14" eb="16">
      <t>キサイ</t>
    </rPh>
    <phoneticPr fontId="5"/>
  </si>
  <si>
    <t>LP作成費</t>
    <rPh sb="2" eb="4">
      <t>サクセイ</t>
    </rPh>
    <rPh sb="4" eb="5">
      <t>ヒ</t>
    </rPh>
    <phoneticPr fontId="5"/>
  </si>
  <si>
    <t>LP運用費</t>
    <rPh sb="2" eb="5">
      <t>ウンヨウヒ</t>
    </rPh>
    <phoneticPr fontId="5"/>
  </si>
  <si>
    <t>ヶ月</t>
    <rPh sb="1" eb="2">
      <t>ゲツ</t>
    </rPh>
    <phoneticPr fontId="5"/>
  </si>
  <si>
    <t>PC購入費用</t>
    <rPh sb="2" eb="4">
      <t>コウニュウ</t>
    </rPh>
    <rPh sb="4" eb="6">
      <t>ヒヨウ</t>
    </rPh>
    <phoneticPr fontId="5"/>
  </si>
  <si>
    <t>台</t>
    <rPh sb="0" eb="1">
      <t>ダイ</t>
    </rPh>
    <phoneticPr fontId="5"/>
  </si>
  <si>
    <t>事業終了後に資産となり得るため対象外分として記載</t>
    <rPh sb="0" eb="5">
      <t>ジギョウシュウリョウゴ</t>
    </rPh>
    <rPh sb="6" eb="8">
      <t>シサン</t>
    </rPh>
    <rPh sb="11" eb="12">
      <t>ウ</t>
    </rPh>
    <rPh sb="15" eb="19">
      <t>タイショウガイブン</t>
    </rPh>
    <rPh sb="22" eb="24">
      <t>キサイ</t>
    </rPh>
    <phoneticPr fontId="5"/>
  </si>
  <si>
    <t>備品</t>
    <rPh sb="0" eb="2">
      <t>ビヒン</t>
    </rPh>
    <phoneticPr fontId="5"/>
  </si>
  <si>
    <t>専用性を担保できない消耗品購入費（ファイル、文房具等）</t>
    <rPh sb="0" eb="3">
      <t>センヨウセイ</t>
    </rPh>
    <rPh sb="4" eb="6">
      <t>タンポ</t>
    </rPh>
    <rPh sb="10" eb="13">
      <t>ショウモウヒン</t>
    </rPh>
    <rPh sb="13" eb="16">
      <t>コウニュウヒ</t>
    </rPh>
    <rPh sb="22" eb="25">
      <t>ブンボウグ</t>
    </rPh>
    <rPh sb="25" eb="26">
      <t>トウ</t>
    </rPh>
    <phoneticPr fontId="5"/>
  </si>
  <si>
    <t>HPからLP遷移に係る改修費等</t>
    <rPh sb="14" eb="15">
      <t>トウ</t>
    </rPh>
    <phoneticPr fontId="5"/>
  </si>
  <si>
    <t>HP改修費</t>
    <rPh sb="2" eb="4">
      <t>カイシュウ</t>
    </rPh>
    <rPh sb="4" eb="5">
      <t>ヒ</t>
    </rPh>
    <phoneticPr fontId="5"/>
  </si>
  <si>
    <t>式</t>
    <rPh sb="0" eb="1">
      <t>シキ</t>
    </rPh>
    <phoneticPr fontId="5"/>
  </si>
  <si>
    <t>本事業専任かつ実務経験２年以上の自社社員（健保等級１１級のメンバー）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rPh sb="21" eb="25">
      <t>ケンポトウキュウ</t>
    </rPh>
    <rPh sb="27" eb="28">
      <t>キュウ</t>
    </rPh>
    <phoneticPr fontId="5"/>
  </si>
  <si>
    <t>本事業専任かつ実務経験２年以上の自社社員（健保等級１６級のメンバー）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</si>
  <si>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本事業専任かつ実務経験２年以上の自社社員（健保等級１０級のメンバー）</t>
    <rPh sb="0" eb="3">
      <t>ホンジギョウ</t>
    </rPh>
    <rPh sb="3" eb="5">
      <t>センニン</t>
    </rPh>
    <rPh sb="7" eb="11">
      <t>ジツムケイケン</t>
    </rPh>
    <rPh sb="12" eb="13">
      <t>ネン</t>
    </rPh>
    <rPh sb="13" eb="15">
      <t>イジョウ</t>
    </rPh>
    <rPh sb="16" eb="18">
      <t>ジシャ</t>
    </rPh>
    <rPh sb="18" eb="20">
      <t>シャイン</t>
    </rPh>
    <phoneticPr fontId="5"/>
  </si>
  <si>
    <t>株式会社XYZ</t>
    <rPh sb="0" eb="4">
      <t>カブシキガイシャ</t>
    </rPh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</si>
  <si>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</si>
  <si>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t>10_Ver.5.0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</si>
</sst>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4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  <font>
      <sz val="12"/>
      <color theme="0" tint="-0.1499984740745262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1" fillId="0" borderId="0" xfId="0" applyFont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18" fillId="0" borderId="24" xfId="0" applyFont="1" applyBorder="1" applyAlignment="1" applyProtection="1">
      <alignment vertical="center" wrapText="1"/>
      <protection locked="0"/>
    </xf>
    <xf numFmtId="0" fontId="18" fillId="0" borderId="52" xfId="0" applyFont="1" applyBorder="1" applyProtection="1">
      <protection locked="0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1" fillId="0" borderId="19" xfId="0" applyFont="1" applyBorder="1" applyAlignment="1">
      <alignment horizontal="center" vertical="center" wrapText="1"/>
    </xf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0" fillId="0" borderId="65" xfId="0" applyBorder="1"/>
    <xf numFmtId="0" fontId="0" fillId="0" borderId="26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28" xfId="0" applyBorder="1"/>
    <xf numFmtId="0" fontId="0" fillId="0" borderId="39" xfId="0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" fillId="0" borderId="7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38100</xdr:rowOff>
    </xdr:from>
    <xdr:to>
      <xdr:col>8</xdr:col>
      <xdr:colOff>123825</xdr:colOff>
      <xdr:row>3</xdr:row>
      <xdr:rowOff>161925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235191C2-094D-47B5-9000-1D0B59461273}"/>
            </a:ext>
          </a:extLst>
        </xdr:cNvPr>
        <xdr:cNvSpPr/>
      </xdr:nvSpPr>
      <xdr:spPr>
        <a:xfrm>
          <a:off x="5895975" y="533400"/>
          <a:ext cx="2009775" cy="371475"/>
        </a:xfrm>
        <a:prstGeom prst="wedgeRoundRectCallout">
          <a:avLst>
            <a:gd name="adj1" fmla="val -69471"/>
            <a:gd name="adj2" fmla="val -66660"/>
            <a:gd name="adj3" fmla="val 16667"/>
          </a:avLst>
        </a:prstGeom>
        <a:solidFill>
          <a:schemeClr val="bg1">
            <a:lumMod val="9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事業者名をご記入ください。</a:t>
          </a:r>
        </a:p>
      </xdr:txBody>
    </xdr:sp>
    <xdr:clientData/>
  </xdr:twoCellAnchor>
  <xdr:twoCellAnchor>
    <xdr:from>
      <xdr:col>4</xdr:col>
      <xdr:colOff>447675</xdr:colOff>
      <xdr:row>5</xdr:row>
      <xdr:rowOff>19050</xdr:rowOff>
    </xdr:from>
    <xdr:to>
      <xdr:col>9</xdr:col>
      <xdr:colOff>57150</xdr:colOff>
      <xdr:row>8</xdr:row>
      <xdr:rowOff>28574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9713DE57-A3D6-451B-BD72-FE87CA7021E6}"/>
            </a:ext>
          </a:extLst>
        </xdr:cNvPr>
        <xdr:cNvSpPr/>
      </xdr:nvSpPr>
      <xdr:spPr>
        <a:xfrm>
          <a:off x="4943475" y="1247775"/>
          <a:ext cx="3581400" cy="923924"/>
        </a:xfrm>
        <a:prstGeom prst="wedgeRoundRectCallout">
          <a:avLst>
            <a:gd name="adj1" fmla="val 21304"/>
            <a:gd name="adj2" fmla="val -49170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400" b="1">
              <a:solidFill>
                <a:srgbClr val="00B050"/>
              </a:solidFill>
            </a:rPr>
            <a:t>※</a:t>
          </a:r>
          <a:r>
            <a:rPr kumimoji="1" lang="ja-JP" altLang="en-US" sz="1400" b="1">
              <a:solidFill>
                <a:srgbClr val="00B050"/>
              </a:solidFill>
            </a:rPr>
            <a:t>ファイル形式を変更せず、エクセルファイルのままご提出ください。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zoomScaleNormal="100" workbookViewId="0">
      <selection activeCell="C2" sqref="C2:E2"/>
    </sheetView>
  </sheetViews>
  <sheetFormatPr defaultColWidth="9" defaultRowHeight="18"/>
  <cols>
    <col min="1" max="1" width="3.59765625" customWidth="1"/>
    <col min="2" max="2" width="23.09765625" customWidth="1"/>
    <col min="3" max="5" width="16.09765625" customWidth="1"/>
  </cols>
  <sheetData>
    <row r="1" spans="1:6" ht="18.600000000000001" thickBot="1">
      <c r="A1" s="96" t="s">
        <v>108</v>
      </c>
    </row>
    <row r="2" spans="1:6" ht="18.600000000000001" thickBot="1">
      <c r="B2" s="24" t="s">
        <v>0</v>
      </c>
      <c r="C2" s="101" t="s">
        <v>106</v>
      </c>
      <c r="D2" s="102"/>
      <c r="E2" s="103"/>
      <c r="F2" s="92" t="s">
        <v>77</v>
      </c>
    </row>
    <row r="3" spans="1:6" ht="18.600000000000001" thickBot="1"/>
    <row r="4" spans="1:6">
      <c r="B4" s="99"/>
      <c r="C4" s="11" t="s">
        <v>1</v>
      </c>
      <c r="D4" s="97" t="s">
        <v>2</v>
      </c>
      <c r="E4" s="83"/>
    </row>
    <row r="5" spans="1:6" ht="18.600000000000001" thickBot="1">
      <c r="B5" s="100"/>
      <c r="C5" s="84" t="s">
        <v>3</v>
      </c>
      <c r="D5" s="98"/>
      <c r="E5" s="83"/>
    </row>
    <row r="6" spans="1:6" ht="24.6" customHeight="1" thickBot="1">
      <c r="B6" s="3" t="s">
        <v>4</v>
      </c>
      <c r="C6" s="43">
        <f>人件費!F53</f>
        <v>7020000</v>
      </c>
      <c r="D6" s="85">
        <f>人件費!F30</f>
        <v>7020000</v>
      </c>
      <c r="E6" s="86"/>
    </row>
    <row r="7" spans="1:6" ht="24.6" customHeight="1" thickBot="1">
      <c r="B7" s="3" t="s">
        <v>5</v>
      </c>
      <c r="C7" s="43">
        <f>謝金!E33</f>
        <v>2750000</v>
      </c>
      <c r="D7" s="85">
        <f>謝金!E20</f>
        <v>2700000</v>
      </c>
      <c r="E7" s="86"/>
    </row>
    <row r="8" spans="1:6" ht="24.6" customHeight="1" thickBot="1">
      <c r="B8" s="3" t="s">
        <v>6</v>
      </c>
      <c r="C8" s="43">
        <f>補助員人件費!F53</f>
        <v>6200000</v>
      </c>
      <c r="D8" s="85">
        <f>補助員人件費!F30</f>
        <v>3500000</v>
      </c>
      <c r="E8" s="86"/>
    </row>
    <row r="9" spans="1:6" ht="24.6" customHeight="1" thickBot="1">
      <c r="B9" s="3" t="s">
        <v>59</v>
      </c>
      <c r="C9" s="43">
        <f>広告費!F53</f>
        <v>115100000</v>
      </c>
      <c r="D9" s="85">
        <f>広告費!F30</f>
        <v>80100000</v>
      </c>
      <c r="E9" s="86"/>
    </row>
    <row r="10" spans="1:6" ht="24.6" customHeight="1" thickBot="1">
      <c r="B10" s="3" t="s">
        <v>7</v>
      </c>
      <c r="C10" s="87">
        <f>システム構築・運営費!F53</f>
        <v>760000</v>
      </c>
      <c r="D10" s="88">
        <f>システム構築・運営費!F30</f>
        <v>560000</v>
      </c>
      <c r="E10" s="86"/>
    </row>
    <row r="11" spans="1:6" ht="24.6" customHeight="1" thickBot="1">
      <c r="B11" s="3" t="s">
        <v>8</v>
      </c>
      <c r="C11" s="89">
        <f>その他経費!F53</f>
        <v>270000</v>
      </c>
      <c r="D11" s="85">
        <f>その他経費!F30</f>
        <v>150000</v>
      </c>
      <c r="E11" s="86"/>
    </row>
    <row r="12" spans="1:6" ht="24.6" customHeight="1" thickBot="1">
      <c r="B12" s="3" t="s">
        <v>9</v>
      </c>
      <c r="C12" s="89">
        <f>リスキリング経費!E33</f>
        <v>22000000</v>
      </c>
      <c r="D12" s="85">
        <f>リスキリング経費!E20</f>
        <v>22000000</v>
      </c>
      <c r="E12" s="86"/>
    </row>
    <row r="13" spans="1:6" ht="24.6" customHeight="1" thickBot="1">
      <c r="B13" s="3" t="s">
        <v>10</v>
      </c>
      <c r="C13" s="43">
        <f>SUM(C6:C12)</f>
        <v>154100000</v>
      </c>
      <c r="D13" s="85">
        <f>SUM(D6:D12)</f>
        <v>116030000</v>
      </c>
      <c r="E13" s="86"/>
    </row>
    <row r="15" spans="1:6">
      <c r="B15" s="90" t="s">
        <v>60</v>
      </c>
    </row>
    <row r="16" spans="1:6">
      <c r="B16" s="90" t="s">
        <v>61</v>
      </c>
    </row>
  </sheetData>
  <sheetProtection algorithmName="SHA-512" hashValue="Qq+q08NLsCp2XRdJgvMja6ukrhFoSL9oqWh/SM6KEh6lrTJOy+TYbiHxkmAqDZIhPP+PIKRHIF0BY7R31cnEAA==" saltValue="Z32s/eytyhAzJ7dBeCPE5Q==" spinCount="100000" sheet="1" selectLockedCells="1"/>
  <mergeCells count="3">
    <mergeCell ref="D4:D5"/>
    <mergeCell ref="B4:B5"/>
    <mergeCell ref="C2:E2"/>
  </mergeCells>
  <phoneticPr fontId="5"/>
  <conditionalFormatting sqref="C2:E2">
    <cfRule type="expression" dxfId="4" priority="1">
      <formula>IF($C$2="",TRUE,FALSE)</formula>
    </cfRule>
  </conditionalFormatting>
  <conditionalFormatting sqref="F2">
    <cfRule type="expression" dxfId="3" priority="2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4" width="14.09765625" customWidth="1"/>
    <col min="5" max="5" width="8.19921875" customWidth="1"/>
    <col min="6" max="6" width="13" customWidth="1"/>
    <col min="7" max="7" width="13.19921875" customWidth="1"/>
    <col min="8" max="8" width="14.09765625" customWidth="1"/>
  </cols>
  <sheetData>
    <row r="1" spans="1:7" ht="18.600000000000001" thickBot="1"/>
    <row r="2" spans="1:7" ht="18.600000000000001" thickBot="1">
      <c r="B2" s="24" t="s">
        <v>0</v>
      </c>
      <c r="C2" s="101"/>
      <c r="D2" s="143"/>
      <c r="E2" s="143"/>
      <c r="F2" s="144"/>
    </row>
    <row r="4" spans="1:7">
      <c r="A4" t="s">
        <v>40</v>
      </c>
    </row>
    <row r="5" spans="1:7" ht="13.2" customHeight="1"/>
    <row r="6" spans="1:7" ht="18.600000000000001" thickBot="1">
      <c r="B6" t="s">
        <v>12</v>
      </c>
    </row>
    <row r="7" spans="1:7" ht="24">
      <c r="B7" s="180" t="s">
        <v>53</v>
      </c>
      <c r="C7" s="11" t="s">
        <v>46</v>
      </c>
      <c r="D7" s="34" t="s">
        <v>15</v>
      </c>
      <c r="E7" s="112" t="s">
        <v>16</v>
      </c>
      <c r="F7" s="138"/>
    </row>
    <row r="8" spans="1:7" ht="33" customHeight="1" thickBot="1">
      <c r="B8" s="170"/>
      <c r="C8" s="12" t="s">
        <v>17</v>
      </c>
      <c r="D8" s="35" t="s">
        <v>17</v>
      </c>
      <c r="E8" s="114" t="s">
        <v>19</v>
      </c>
      <c r="F8" s="139"/>
    </row>
    <row r="9" spans="1:7" ht="19.2" thickTop="1" thickBot="1">
      <c r="B9" s="7" t="s">
        <v>20</v>
      </c>
      <c r="C9" s="4"/>
      <c r="D9" s="22"/>
      <c r="E9" s="140"/>
      <c r="F9" s="141"/>
      <c r="G9" s="13"/>
    </row>
    <row r="10" spans="1:7" ht="18.600000000000001" thickBot="1">
      <c r="B10" s="16" t="s">
        <v>54</v>
      </c>
      <c r="C10" s="19">
        <v>300000</v>
      </c>
      <c r="D10" s="29">
        <f>IF(C10="","",C10)</f>
        <v>300000</v>
      </c>
      <c r="E10" s="106"/>
      <c r="F10" s="165"/>
      <c r="G10" s="13"/>
    </row>
    <row r="11" spans="1:7" ht="18.600000000000001" thickBot="1">
      <c r="B11" s="16" t="s">
        <v>55</v>
      </c>
      <c r="C11" s="19">
        <v>800000</v>
      </c>
      <c r="D11" s="29">
        <f t="shared" ref="D11:D19" si="0">IF(C11="","",C11)</f>
        <v>800000</v>
      </c>
      <c r="E11" s="106"/>
      <c r="F11" s="165"/>
      <c r="G11" s="13"/>
    </row>
    <row r="12" spans="1:7" ht="18.600000000000001" thickBot="1">
      <c r="B12" s="16" t="s">
        <v>56</v>
      </c>
      <c r="C12" s="19">
        <v>1000000</v>
      </c>
      <c r="D12" s="29">
        <f t="shared" si="0"/>
        <v>1000000</v>
      </c>
      <c r="E12" s="106"/>
      <c r="F12" s="165"/>
      <c r="G12" s="13"/>
    </row>
    <row r="13" spans="1:7" ht="18.600000000000001" thickBot="1">
      <c r="B13" s="16"/>
      <c r="C13" s="19"/>
      <c r="D13" s="29" t="str">
        <f t="shared" si="0"/>
        <v/>
      </c>
      <c r="E13" s="106"/>
      <c r="F13" s="165"/>
      <c r="G13" s="13"/>
    </row>
    <row r="14" spans="1:7" ht="18.600000000000001" thickBot="1">
      <c r="B14" s="16"/>
      <c r="C14" s="19"/>
      <c r="D14" s="29" t="str">
        <f t="shared" si="0"/>
        <v/>
      </c>
      <c r="E14" s="106"/>
      <c r="F14" s="165"/>
      <c r="G14" s="13"/>
    </row>
    <row r="15" spans="1:7" ht="18.600000000000001" thickBot="1">
      <c r="B15" s="16"/>
      <c r="C15" s="19"/>
      <c r="D15" s="29" t="str">
        <f t="shared" si="0"/>
        <v/>
      </c>
      <c r="E15" s="106"/>
      <c r="F15" s="165"/>
      <c r="G15" s="13"/>
    </row>
    <row r="16" spans="1:7" ht="18.600000000000001" thickBot="1">
      <c r="B16" s="16"/>
      <c r="C16" s="19"/>
      <c r="D16" s="29" t="str">
        <f t="shared" si="0"/>
        <v/>
      </c>
      <c r="E16" s="106"/>
      <c r="F16" s="165"/>
      <c r="G16" s="13"/>
    </row>
    <row r="17" spans="2:9" ht="18.600000000000001" thickBot="1">
      <c r="B17" s="16"/>
      <c r="C17" s="19"/>
      <c r="D17" s="29" t="str">
        <f t="shared" si="0"/>
        <v/>
      </c>
      <c r="E17" s="106"/>
      <c r="F17" s="165"/>
      <c r="G17" s="13"/>
    </row>
    <row r="18" spans="2:9" ht="18.600000000000001" thickBot="1">
      <c r="B18" s="16"/>
      <c r="C18" s="19"/>
      <c r="D18" s="29" t="str">
        <f t="shared" si="0"/>
        <v/>
      </c>
      <c r="E18" s="106"/>
      <c r="F18" s="165"/>
      <c r="G18" s="13"/>
    </row>
    <row r="19" spans="2:9" ht="18.600000000000001" thickBot="1">
      <c r="B19" s="16"/>
      <c r="C19" s="19"/>
      <c r="D19" s="29" t="str">
        <f t="shared" si="0"/>
        <v/>
      </c>
      <c r="E19" s="106"/>
      <c r="F19" s="165"/>
      <c r="G19" s="13"/>
    </row>
    <row r="20" spans="2:9" ht="18.600000000000001" thickBot="1">
      <c r="B20" s="31" t="s">
        <v>21</v>
      </c>
      <c r="C20" s="32"/>
      <c r="D20" s="30">
        <f>SUM(D10:D19)</f>
        <v>2100000</v>
      </c>
      <c r="E20" s="173"/>
      <c r="F20" s="174"/>
      <c r="G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9"/>
      <c r="C22" s="5" t="s">
        <v>33</v>
      </c>
      <c r="D22" s="162" t="s">
        <v>14</v>
      </c>
      <c r="E22" s="163"/>
      <c r="F22" s="38" t="s">
        <v>15</v>
      </c>
      <c r="G22" s="171" t="s">
        <v>16</v>
      </c>
      <c r="H22" s="172"/>
    </row>
    <row r="23" spans="2:9" ht="33" customHeight="1" thickBot="1">
      <c r="B23" s="170"/>
      <c r="C23" s="12" t="s">
        <v>17</v>
      </c>
      <c r="D23" s="121" t="s">
        <v>34</v>
      </c>
      <c r="E23" s="153"/>
      <c r="F23" s="14" t="s">
        <v>17</v>
      </c>
      <c r="G23" s="114" t="s">
        <v>19</v>
      </c>
      <c r="H23" s="139"/>
    </row>
    <row r="24" spans="2:9" ht="19.2" thickTop="1" thickBot="1">
      <c r="B24" s="7" t="s">
        <v>22</v>
      </c>
      <c r="C24" s="4"/>
      <c r="D24" s="26"/>
      <c r="E24" s="33"/>
      <c r="F24" s="22"/>
      <c r="G24" s="136"/>
      <c r="H24" s="137"/>
      <c r="I24" s="13"/>
    </row>
    <row r="25" spans="2:9" ht="18.600000000000001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6"/>
      <c r="H25" s="165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6"/>
      <c r="H26" s="165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6"/>
      <c r="H27" s="165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6"/>
      <c r="H28" s="165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6"/>
      <c r="H29" s="165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6"/>
      <c r="H30" s="165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6"/>
      <c r="H31" s="165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6"/>
      <c r="H32" s="165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6"/>
      <c r="H33" s="165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6"/>
      <c r="H34" s="165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4"/>
      <c r="H35" s="164"/>
      <c r="I35" s="13"/>
    </row>
    <row r="36" spans="2:9" ht="25.2" thickTop="1" thickBot="1">
      <c r="B36" s="3" t="s">
        <v>52</v>
      </c>
      <c r="C36" s="4"/>
      <c r="D36" s="27"/>
      <c r="E36" s="37"/>
      <c r="F36" s="21">
        <f>SUM(F35,D20)</f>
        <v>2200000</v>
      </c>
      <c r="G36" s="136"/>
      <c r="H36" s="142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C2:F2"/>
    <mergeCell ref="B7:B8"/>
    <mergeCell ref="E7:F7"/>
    <mergeCell ref="E8:F8"/>
    <mergeCell ref="E12:F12"/>
    <mergeCell ref="E13:F13"/>
    <mergeCell ref="E14:F14"/>
    <mergeCell ref="E9:F9"/>
    <mergeCell ref="E10:F10"/>
    <mergeCell ref="E11:F11"/>
    <mergeCell ref="G24:H24"/>
    <mergeCell ref="E18:F18"/>
    <mergeCell ref="E19:F19"/>
    <mergeCell ref="E20:F20"/>
    <mergeCell ref="E15:F15"/>
    <mergeCell ref="E16:F16"/>
    <mergeCell ref="E17:F17"/>
    <mergeCell ref="B22:B23"/>
    <mergeCell ref="D22:E22"/>
    <mergeCell ref="G22:H22"/>
    <mergeCell ref="D23:E23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3" activePane="bottomLeft" state="frozen"/>
      <selection pane="bottomLeft" activeCell="E16" sqref="E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9" ht="18.600000000000001" thickBot="1">
      <c r="A1" s="67"/>
    </row>
    <row r="2" spans="1:9" ht="18.600000000000001" thickBot="1">
      <c r="B2" s="24" t="s">
        <v>0</v>
      </c>
      <c r="C2" s="126" t="str">
        <f>IF(経費合計!C2="","",経費合計!C2)</f>
        <v>株式会社XYZ</v>
      </c>
      <c r="D2" s="127"/>
      <c r="E2" s="127"/>
      <c r="F2" s="128"/>
    </row>
    <row r="3" spans="1:9" ht="18.75" customHeight="1"/>
    <row r="4" spans="1:9" ht="18.75" customHeight="1">
      <c r="A4" t="s">
        <v>11</v>
      </c>
    </row>
    <row r="5" spans="1:9" ht="18.75" customHeight="1"/>
    <row r="6" spans="1:9" ht="18.75" customHeight="1" thickBot="1">
      <c r="B6" t="s">
        <v>12</v>
      </c>
    </row>
    <row r="7" spans="1:9" ht="57" customHeight="1">
      <c r="B7" s="110"/>
      <c r="C7" s="11" t="s">
        <v>13</v>
      </c>
      <c r="D7" s="119" t="s">
        <v>14</v>
      </c>
      <c r="E7" s="120"/>
      <c r="F7" s="45" t="s">
        <v>15</v>
      </c>
      <c r="G7" s="112" t="s">
        <v>16</v>
      </c>
      <c r="H7" s="113"/>
    </row>
    <row r="8" spans="1:9" ht="33" customHeight="1" thickBot="1">
      <c r="B8" s="111"/>
      <c r="C8" s="12" t="s">
        <v>17</v>
      </c>
      <c r="D8" s="121" t="s">
        <v>18</v>
      </c>
      <c r="E8" s="122"/>
      <c r="F8" s="14" t="s">
        <v>17</v>
      </c>
      <c r="G8" s="114" t="s">
        <v>19</v>
      </c>
      <c r="H8" s="115"/>
    </row>
    <row r="9" spans="1:9" ht="19.2" thickTop="1" thickBot="1">
      <c r="B9" s="7" t="s">
        <v>20</v>
      </c>
      <c r="C9" s="4"/>
      <c r="D9" s="26"/>
      <c r="E9" s="33"/>
      <c r="F9" s="22"/>
      <c r="G9" s="116"/>
      <c r="H9" s="117"/>
      <c r="I9" s="13"/>
    </row>
    <row r="10" spans="1:9" ht="18.600000000000001" thickBot="1">
      <c r="B10" s="16" t="s">
        <v>64</v>
      </c>
      <c r="C10" s="19">
        <v>1160</v>
      </c>
      <c r="D10" s="91">
        <v>1500</v>
      </c>
      <c r="E10" s="18" t="s">
        <v>62</v>
      </c>
      <c r="F10" s="68">
        <f>IF(B10="","",IF(E10="","",IF(C10="","",ROUNDDOWN(C10*D10,0))))</f>
        <v>1740000</v>
      </c>
      <c r="G10" s="106" t="s">
        <v>103</v>
      </c>
      <c r="H10" s="107"/>
      <c r="I10" s="13"/>
    </row>
    <row r="11" spans="1:9" ht="18.600000000000001" thickBot="1">
      <c r="B11" s="16" t="s">
        <v>65</v>
      </c>
      <c r="C11" s="19">
        <v>1550</v>
      </c>
      <c r="D11" s="91">
        <v>2000</v>
      </c>
      <c r="E11" s="18" t="s">
        <v>62</v>
      </c>
      <c r="F11" s="68">
        <f t="shared" ref="F11:F29" si="0">IF(B11="","",IF(E11="","",IF(C11="","",ROUNDDOWN(C11*D11,0))))</f>
        <v>3100000</v>
      </c>
      <c r="G11" s="104" t="s">
        <v>104</v>
      </c>
      <c r="H11" s="105"/>
      <c r="I11" s="13"/>
    </row>
    <row r="12" spans="1:9" ht="18.600000000000001" thickBot="1">
      <c r="B12" s="16" t="s">
        <v>78</v>
      </c>
      <c r="C12" s="19">
        <v>1090</v>
      </c>
      <c r="D12" s="91">
        <v>2000</v>
      </c>
      <c r="E12" s="18" t="s">
        <v>62</v>
      </c>
      <c r="F12" s="68">
        <f t="shared" si="0"/>
        <v>2180000</v>
      </c>
      <c r="G12" s="104" t="s">
        <v>105</v>
      </c>
      <c r="H12" s="105"/>
      <c r="I12" s="13"/>
    </row>
    <row r="13" spans="1:9" ht="18.600000000000001" thickBot="1">
      <c r="B13" s="16"/>
      <c r="C13" s="19"/>
      <c r="D13" s="91"/>
      <c r="E13" s="18"/>
      <c r="F13" s="68" t="str">
        <f t="shared" si="0"/>
        <v/>
      </c>
      <c r="G13" s="104"/>
      <c r="H13" s="105"/>
      <c r="I13" s="13"/>
    </row>
    <row r="14" spans="1:9" ht="18.600000000000001" thickBot="1">
      <c r="B14" s="16"/>
      <c r="C14" s="19"/>
      <c r="D14" s="91"/>
      <c r="E14" s="18"/>
      <c r="F14" s="68" t="str">
        <f t="shared" si="0"/>
        <v/>
      </c>
      <c r="G14" s="108"/>
      <c r="H14" s="109"/>
      <c r="I14" s="13"/>
    </row>
    <row r="15" spans="1:9" ht="18.600000000000001" thickBot="1">
      <c r="B15" s="16"/>
      <c r="C15" s="19"/>
      <c r="D15" s="91"/>
      <c r="E15" s="18"/>
      <c r="F15" s="68" t="str">
        <f t="shared" si="0"/>
        <v/>
      </c>
      <c r="G15" s="106"/>
      <c r="H15" s="107"/>
      <c r="I15" s="13"/>
    </row>
    <row r="16" spans="1:9" ht="18.600000000000001" thickBot="1">
      <c r="B16" s="16"/>
      <c r="C16" s="19"/>
      <c r="D16" s="91"/>
      <c r="E16" s="18"/>
      <c r="F16" s="68" t="str">
        <f t="shared" si="0"/>
        <v/>
      </c>
      <c r="G16" s="104"/>
      <c r="H16" s="105"/>
      <c r="I16" s="13"/>
    </row>
    <row r="17" spans="2:9" ht="18.600000000000001" thickBot="1">
      <c r="B17" s="16"/>
      <c r="C17" s="19"/>
      <c r="D17" s="91"/>
      <c r="E17" s="18"/>
      <c r="F17" s="68" t="str">
        <f t="shared" si="0"/>
        <v/>
      </c>
      <c r="G17" s="104"/>
      <c r="H17" s="105"/>
      <c r="I17" s="13"/>
    </row>
    <row r="18" spans="2:9" ht="18.600000000000001" thickBot="1">
      <c r="B18" s="16"/>
      <c r="C18" s="19"/>
      <c r="D18" s="91"/>
      <c r="E18" s="18"/>
      <c r="F18" s="68" t="str">
        <f t="shared" si="0"/>
        <v/>
      </c>
      <c r="G18" s="104"/>
      <c r="H18" s="105"/>
      <c r="I18" s="13"/>
    </row>
    <row r="19" spans="2:9" ht="18.600000000000001" thickBot="1">
      <c r="B19" s="16"/>
      <c r="C19" s="19"/>
      <c r="D19" s="91"/>
      <c r="E19" s="18"/>
      <c r="F19" s="68" t="str">
        <f t="shared" si="0"/>
        <v/>
      </c>
      <c r="G19" s="108"/>
      <c r="H19" s="109"/>
      <c r="I19" s="13"/>
    </row>
    <row r="20" spans="2:9" ht="18.600000000000001" thickBot="1">
      <c r="B20" s="16"/>
      <c r="C20" s="19"/>
      <c r="D20" s="91"/>
      <c r="E20" s="18"/>
      <c r="F20" s="68" t="str">
        <f t="shared" si="0"/>
        <v/>
      </c>
      <c r="G20" s="106"/>
      <c r="H20" s="107"/>
      <c r="I20" s="13"/>
    </row>
    <row r="21" spans="2:9" ht="18.600000000000001" thickBot="1">
      <c r="B21" s="16"/>
      <c r="C21" s="19"/>
      <c r="D21" s="91"/>
      <c r="E21" s="18"/>
      <c r="F21" s="68" t="str">
        <f t="shared" si="0"/>
        <v/>
      </c>
      <c r="G21" s="104"/>
      <c r="H21" s="105"/>
      <c r="I21" s="13"/>
    </row>
    <row r="22" spans="2:9" ht="18.600000000000001" thickBot="1">
      <c r="B22" s="16"/>
      <c r="C22" s="19"/>
      <c r="D22" s="91"/>
      <c r="E22" s="18"/>
      <c r="F22" s="68" t="str">
        <f t="shared" si="0"/>
        <v/>
      </c>
      <c r="G22" s="104"/>
      <c r="H22" s="105"/>
      <c r="I22" s="13"/>
    </row>
    <row r="23" spans="2:9" ht="18.600000000000001" thickBot="1">
      <c r="B23" s="16"/>
      <c r="C23" s="19"/>
      <c r="D23" s="91"/>
      <c r="E23" s="18"/>
      <c r="F23" s="68" t="str">
        <f t="shared" si="0"/>
        <v/>
      </c>
      <c r="G23" s="108"/>
      <c r="H23" s="109"/>
      <c r="I23" s="13"/>
    </row>
    <row r="24" spans="2:9" ht="18.600000000000001" thickBot="1">
      <c r="B24" s="16"/>
      <c r="C24" s="19"/>
      <c r="D24" s="91"/>
      <c r="E24" s="18"/>
      <c r="F24" s="68" t="str">
        <f t="shared" si="0"/>
        <v/>
      </c>
      <c r="G24" s="106"/>
      <c r="H24" s="107"/>
      <c r="I24" s="13"/>
    </row>
    <row r="25" spans="2:9" ht="18.600000000000001" thickBot="1">
      <c r="B25" s="16"/>
      <c r="C25" s="19"/>
      <c r="D25" s="91"/>
      <c r="E25" s="18"/>
      <c r="F25" s="68" t="str">
        <f t="shared" si="0"/>
        <v/>
      </c>
      <c r="G25" s="108"/>
      <c r="H25" s="109"/>
      <c r="I25" s="13"/>
    </row>
    <row r="26" spans="2:9" ht="18.600000000000001" thickBot="1">
      <c r="B26" s="16"/>
      <c r="C26" s="19"/>
      <c r="D26" s="91"/>
      <c r="E26" s="18"/>
      <c r="F26" s="68" t="str">
        <f t="shared" si="0"/>
        <v/>
      </c>
      <c r="G26" s="106"/>
      <c r="H26" s="107"/>
      <c r="I26" s="13"/>
    </row>
    <row r="27" spans="2:9" ht="18.600000000000001" thickBot="1">
      <c r="B27" s="16"/>
      <c r="C27" s="19"/>
      <c r="D27" s="91"/>
      <c r="E27" s="18"/>
      <c r="F27" s="68" t="str">
        <f t="shared" si="0"/>
        <v/>
      </c>
      <c r="G27" s="108"/>
      <c r="H27" s="109"/>
      <c r="I27" s="13"/>
    </row>
    <row r="28" spans="2:9" ht="18.600000000000001" thickBot="1">
      <c r="B28" s="16"/>
      <c r="C28" s="19"/>
      <c r="D28" s="91"/>
      <c r="E28" s="18"/>
      <c r="F28" s="68" t="str">
        <f t="shared" si="0"/>
        <v/>
      </c>
      <c r="G28" s="101"/>
      <c r="H28" s="118"/>
      <c r="I28" s="13"/>
    </row>
    <row r="29" spans="2:9" ht="18.600000000000001" thickBot="1">
      <c r="B29" s="16"/>
      <c r="C29" s="19"/>
      <c r="D29" s="91"/>
      <c r="E29" s="18"/>
      <c r="F29" s="68" t="str">
        <f t="shared" si="0"/>
        <v/>
      </c>
      <c r="G29" s="106"/>
      <c r="H29" s="107"/>
      <c r="I29" s="13"/>
    </row>
    <row r="30" spans="2:9" ht="18.600000000000001" thickBot="1">
      <c r="B30" s="8" t="s">
        <v>21</v>
      </c>
      <c r="C30" s="73"/>
      <c r="D30" s="123"/>
      <c r="E30" s="124"/>
      <c r="F30" s="69">
        <f>ROUNDDOWN(SUM(F10:F29),0)</f>
        <v>7020000</v>
      </c>
      <c r="G30" s="129"/>
      <c r="H30" s="130"/>
      <c r="I30" s="13"/>
    </row>
    <row r="31" spans="2:9" ht="19.2" thickTop="1" thickBot="1">
      <c r="B31" s="7" t="s">
        <v>22</v>
      </c>
      <c r="C31" s="43"/>
      <c r="D31" s="74"/>
      <c r="E31" s="75"/>
      <c r="F31" s="70"/>
      <c r="G31" s="116"/>
      <c r="H31" s="117"/>
      <c r="I31" s="13"/>
    </row>
    <row r="32" spans="2:9" ht="18.600000000000001" thickBot="1">
      <c r="B32" s="16"/>
      <c r="C32" s="19"/>
      <c r="D32" s="91"/>
      <c r="E32" s="18"/>
      <c r="F32" s="68" t="str">
        <f>IF(B32="","",IF(E32="","",IF(C32="","",ROUNDDOWN(C32*D32,0))))</f>
        <v/>
      </c>
      <c r="G32" s="106"/>
      <c r="H32" s="107"/>
      <c r="I32" s="13"/>
    </row>
    <row r="33" spans="2:9" ht="18.600000000000001" thickBot="1">
      <c r="B33" s="16"/>
      <c r="C33" s="19"/>
      <c r="D33" s="91"/>
      <c r="E33" s="18"/>
      <c r="F33" s="68" t="str">
        <f t="shared" ref="F33:F51" si="1">IF(B33="","",IF(E33="","",IF(C33="","",ROUNDDOWN(C33*D33,0))))</f>
        <v/>
      </c>
      <c r="G33" s="104"/>
      <c r="H33" s="105"/>
      <c r="I33" s="13"/>
    </row>
    <row r="34" spans="2:9" ht="18.600000000000001" thickBot="1">
      <c r="B34" s="16"/>
      <c r="C34" s="19"/>
      <c r="D34" s="91"/>
      <c r="E34" s="18"/>
      <c r="F34" s="68" t="str">
        <f t="shared" si="1"/>
        <v/>
      </c>
      <c r="G34" s="108"/>
      <c r="H34" s="109"/>
      <c r="I34" s="13"/>
    </row>
    <row r="35" spans="2:9" ht="18.600000000000001" thickBot="1">
      <c r="B35" s="16"/>
      <c r="C35" s="19"/>
      <c r="D35" s="91"/>
      <c r="E35" s="18"/>
      <c r="F35" s="68" t="str">
        <f t="shared" si="1"/>
        <v/>
      </c>
      <c r="G35" s="106"/>
      <c r="H35" s="107"/>
      <c r="I35" s="13"/>
    </row>
    <row r="36" spans="2:9" ht="18.600000000000001" thickBot="1">
      <c r="B36" s="16"/>
      <c r="C36" s="19"/>
      <c r="D36" s="91"/>
      <c r="E36" s="18"/>
      <c r="F36" s="68" t="str">
        <f t="shared" si="1"/>
        <v/>
      </c>
      <c r="G36" s="104"/>
      <c r="H36" s="105"/>
      <c r="I36" s="13"/>
    </row>
    <row r="37" spans="2:9" ht="18.600000000000001" thickBot="1">
      <c r="B37" s="16"/>
      <c r="C37" s="19"/>
      <c r="D37" s="91"/>
      <c r="E37" s="18"/>
      <c r="F37" s="68" t="str">
        <f t="shared" si="1"/>
        <v/>
      </c>
      <c r="G37" s="104"/>
      <c r="H37" s="105"/>
      <c r="I37" s="13"/>
    </row>
    <row r="38" spans="2:9" ht="18.600000000000001" thickBot="1">
      <c r="B38" s="16"/>
      <c r="C38" s="19"/>
      <c r="D38" s="91"/>
      <c r="E38" s="18"/>
      <c r="F38" s="68" t="str">
        <f t="shared" si="1"/>
        <v/>
      </c>
      <c r="G38" s="104"/>
      <c r="H38" s="105"/>
      <c r="I38" s="13"/>
    </row>
    <row r="39" spans="2:9" ht="18.600000000000001" thickBot="1">
      <c r="B39" s="16"/>
      <c r="C39" s="19"/>
      <c r="D39" s="91"/>
      <c r="E39" s="18"/>
      <c r="F39" s="68" t="str">
        <f t="shared" si="1"/>
        <v/>
      </c>
      <c r="G39" s="104"/>
      <c r="H39" s="105"/>
      <c r="I39" s="13"/>
    </row>
    <row r="40" spans="2:9" ht="18.600000000000001" thickBot="1">
      <c r="B40" s="16"/>
      <c r="C40" s="19"/>
      <c r="D40" s="91"/>
      <c r="E40" s="18"/>
      <c r="F40" s="68" t="str">
        <f t="shared" si="1"/>
        <v/>
      </c>
      <c r="G40" s="104"/>
      <c r="H40" s="105"/>
      <c r="I40" s="13"/>
    </row>
    <row r="41" spans="2:9" ht="18.600000000000001" thickBot="1">
      <c r="B41" s="16"/>
      <c r="C41" s="19"/>
      <c r="D41" s="91"/>
      <c r="E41" s="18"/>
      <c r="F41" s="68" t="str">
        <f t="shared" si="1"/>
        <v/>
      </c>
      <c r="G41" s="104"/>
      <c r="H41" s="105"/>
      <c r="I41" s="13"/>
    </row>
    <row r="42" spans="2:9" ht="18.600000000000001" thickBot="1">
      <c r="B42" s="16"/>
      <c r="C42" s="19"/>
      <c r="D42" s="91"/>
      <c r="E42" s="18"/>
      <c r="F42" s="68" t="str">
        <f t="shared" si="1"/>
        <v/>
      </c>
      <c r="G42" s="104"/>
      <c r="H42" s="105"/>
      <c r="I42" s="13"/>
    </row>
    <row r="43" spans="2:9" ht="18.600000000000001" thickBot="1">
      <c r="B43" s="16"/>
      <c r="C43" s="19"/>
      <c r="D43" s="91"/>
      <c r="E43" s="18"/>
      <c r="F43" s="68" t="str">
        <f t="shared" si="1"/>
        <v/>
      </c>
      <c r="G43" s="104"/>
      <c r="H43" s="105"/>
      <c r="I43" s="13"/>
    </row>
    <row r="44" spans="2:9" ht="18.600000000000001" thickBot="1">
      <c r="B44" s="16"/>
      <c r="C44" s="19"/>
      <c r="D44" s="91"/>
      <c r="E44" s="18"/>
      <c r="F44" s="68" t="str">
        <f t="shared" si="1"/>
        <v/>
      </c>
      <c r="G44" s="104"/>
      <c r="H44" s="105"/>
      <c r="I44" s="13"/>
    </row>
    <row r="45" spans="2:9" ht="18.600000000000001" thickBot="1">
      <c r="B45" s="16"/>
      <c r="C45" s="19"/>
      <c r="D45" s="91"/>
      <c r="E45" s="18"/>
      <c r="F45" s="68" t="str">
        <f t="shared" si="1"/>
        <v/>
      </c>
      <c r="G45" s="104"/>
      <c r="H45" s="105"/>
      <c r="I45" s="13"/>
    </row>
    <row r="46" spans="2:9" ht="18.600000000000001" thickBot="1">
      <c r="B46" s="16"/>
      <c r="C46" s="19"/>
      <c r="D46" s="91"/>
      <c r="E46" s="18"/>
      <c r="F46" s="68" t="str">
        <f t="shared" si="1"/>
        <v/>
      </c>
      <c r="G46" s="104"/>
      <c r="H46" s="105"/>
      <c r="I46" s="13"/>
    </row>
    <row r="47" spans="2:9" ht="18.600000000000001" thickBot="1">
      <c r="B47" s="16"/>
      <c r="C47" s="19"/>
      <c r="D47" s="91"/>
      <c r="E47" s="18"/>
      <c r="F47" s="68" t="str">
        <f t="shared" si="1"/>
        <v/>
      </c>
      <c r="G47" s="104"/>
      <c r="H47" s="105"/>
      <c r="I47" s="13"/>
    </row>
    <row r="48" spans="2:9" ht="18.600000000000001" thickBot="1">
      <c r="B48" s="16"/>
      <c r="C48" s="19"/>
      <c r="D48" s="91"/>
      <c r="E48" s="18"/>
      <c r="F48" s="68" t="str">
        <f t="shared" si="1"/>
        <v/>
      </c>
      <c r="G48" s="104"/>
      <c r="H48" s="105"/>
      <c r="I48" s="13"/>
    </row>
    <row r="49" spans="2:9" ht="18.600000000000001" thickBot="1">
      <c r="B49" s="16"/>
      <c r="C49" s="19"/>
      <c r="D49" s="91"/>
      <c r="E49" s="18"/>
      <c r="F49" s="68" t="str">
        <f t="shared" si="1"/>
        <v/>
      </c>
      <c r="G49" s="108"/>
      <c r="H49" s="109"/>
      <c r="I49" s="13"/>
    </row>
    <row r="50" spans="2:9" ht="18.600000000000001" thickBot="1">
      <c r="B50" s="16"/>
      <c r="C50" s="19"/>
      <c r="D50" s="91"/>
      <c r="E50" s="18"/>
      <c r="F50" s="68" t="str">
        <f t="shared" si="1"/>
        <v/>
      </c>
      <c r="G50" s="106"/>
      <c r="H50" s="107"/>
      <c r="I50" s="13"/>
    </row>
    <row r="51" spans="2:9" ht="18.600000000000001" thickBot="1">
      <c r="B51" s="16"/>
      <c r="C51" s="19"/>
      <c r="D51" s="91"/>
      <c r="E51" s="18"/>
      <c r="F51" s="68" t="str">
        <f t="shared" si="1"/>
        <v/>
      </c>
      <c r="G51" s="108"/>
      <c r="H51" s="109"/>
      <c r="I51" s="13"/>
    </row>
    <row r="52" spans="2:9" ht="18.600000000000001" thickBot="1">
      <c r="B52" s="8" t="s">
        <v>23</v>
      </c>
      <c r="C52" s="73"/>
      <c r="D52" s="76"/>
      <c r="E52" s="77"/>
      <c r="F52" s="71">
        <f>ROUNDDOWN(SUM(F32:F51),0)</f>
        <v>0</v>
      </c>
      <c r="G52" s="131"/>
      <c r="H52" s="132"/>
      <c r="I52" s="13"/>
    </row>
    <row r="53" spans="2:9" ht="19.2" thickTop="1" thickBot="1">
      <c r="B53" s="3" t="s">
        <v>24</v>
      </c>
      <c r="C53" s="43"/>
      <c r="D53" s="78"/>
      <c r="E53" s="79"/>
      <c r="F53" s="72">
        <f>ROUNDDOWN(SUM(F52,F30),0)</f>
        <v>7020000</v>
      </c>
      <c r="G53" s="116"/>
      <c r="H53" s="125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Kg57fYSNbWe8Mz/Ovv8Ug5rXvHbrHxY45D1vJvXENowHwmdJGCgzsKQa05bHyIYqHVeHCFvtEVBYnW99vfGRnw==" saltValue="AsYefRADzfVF/NuWOo9Czw==" spinCount="100000" sheet="1" selectLockedCells="1"/>
  <mergeCells count="52"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G35:H35"/>
    <mergeCell ref="G36:H36"/>
    <mergeCell ref="G22:H22"/>
    <mergeCell ref="G23:H23"/>
    <mergeCell ref="G34:H34"/>
    <mergeCell ref="G37:H37"/>
    <mergeCell ref="G38:H38"/>
    <mergeCell ref="G39:H39"/>
    <mergeCell ref="G40:H40"/>
    <mergeCell ref="G41:H41"/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C17" sqref="C17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6.09765625" style="54" customWidth="1"/>
    <col min="5" max="5" width="16.09765625" customWidth="1"/>
    <col min="6" max="7" width="14.09765625" customWidth="1"/>
  </cols>
  <sheetData>
    <row r="1" spans="1:7" ht="18.600000000000001" thickBot="1">
      <c r="A1" s="67"/>
    </row>
    <row r="2" spans="1:7" ht="18.600000000000001" thickBot="1">
      <c r="A2" s="48"/>
      <c r="B2" s="49" t="s">
        <v>25</v>
      </c>
      <c r="C2" s="126" t="str">
        <f>IF(経費合計!C2="","",経費合計!C2)</f>
        <v>株式会社XYZ</v>
      </c>
      <c r="D2" s="143"/>
      <c r="E2" s="144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10"/>
      <c r="C7" s="11" t="s">
        <v>27</v>
      </c>
      <c r="D7" s="56" t="s">
        <v>28</v>
      </c>
      <c r="E7" s="45" t="s">
        <v>15</v>
      </c>
      <c r="F7" s="112" t="s">
        <v>16</v>
      </c>
      <c r="G7" s="138"/>
    </row>
    <row r="8" spans="1:7" ht="33" customHeight="1" thickBot="1">
      <c r="B8" s="111"/>
      <c r="C8" s="12" t="s">
        <v>17</v>
      </c>
      <c r="D8" s="57" t="s">
        <v>29</v>
      </c>
      <c r="E8" s="14" t="s">
        <v>17</v>
      </c>
      <c r="F8" s="114" t="s">
        <v>19</v>
      </c>
      <c r="G8" s="139"/>
    </row>
    <row r="9" spans="1:7" ht="19.2" thickTop="1" thickBot="1">
      <c r="B9" s="7" t="s">
        <v>20</v>
      </c>
      <c r="C9" s="4"/>
      <c r="D9" s="58"/>
      <c r="E9" s="22"/>
      <c r="F9" s="140"/>
      <c r="G9" s="141"/>
    </row>
    <row r="10" spans="1:7" ht="18.600000000000001" thickBot="1">
      <c r="B10" s="16" t="s">
        <v>63</v>
      </c>
      <c r="C10" s="19">
        <v>12000</v>
      </c>
      <c r="D10" s="94">
        <v>225</v>
      </c>
      <c r="E10" s="46">
        <f>IF(B10="","",IF(C10="","",ROUNDDOWN(C10*D10,0)))</f>
        <v>2700000</v>
      </c>
      <c r="F10" s="106" t="s">
        <v>79</v>
      </c>
      <c r="G10" s="133"/>
    </row>
    <row r="11" spans="1:7" ht="18.600000000000001" thickBot="1">
      <c r="B11" s="16"/>
      <c r="C11" s="19"/>
      <c r="D11" s="94"/>
      <c r="E11" s="46" t="str">
        <f t="shared" ref="E11:E19" si="0">IF(B11="","",IF(C11="","",ROUNDDOWN(C11*D11,0)))</f>
        <v/>
      </c>
      <c r="F11" s="106"/>
      <c r="G11" s="133"/>
    </row>
    <row r="12" spans="1:7" ht="18.600000000000001" thickBot="1">
      <c r="B12" s="16"/>
      <c r="C12" s="19"/>
      <c r="D12" s="94"/>
      <c r="E12" s="46" t="str">
        <f t="shared" si="0"/>
        <v/>
      </c>
      <c r="F12" s="106"/>
      <c r="G12" s="133"/>
    </row>
    <row r="13" spans="1:7" ht="18.600000000000001" thickBot="1">
      <c r="B13" s="16"/>
      <c r="C13" s="19"/>
      <c r="D13" s="94"/>
      <c r="E13" s="46" t="str">
        <f t="shared" si="0"/>
        <v/>
      </c>
      <c r="F13" s="106"/>
      <c r="G13" s="133"/>
    </row>
    <row r="14" spans="1:7" ht="18.600000000000001" thickBot="1">
      <c r="B14" s="16"/>
      <c r="C14" s="19"/>
      <c r="D14" s="94"/>
      <c r="E14" s="46" t="str">
        <f t="shared" si="0"/>
        <v/>
      </c>
      <c r="F14" s="106"/>
      <c r="G14" s="133"/>
    </row>
    <row r="15" spans="1:7" ht="18.600000000000001" thickBot="1">
      <c r="B15" s="16"/>
      <c r="C15" s="19"/>
      <c r="D15" s="94"/>
      <c r="E15" s="46" t="str">
        <f t="shared" si="0"/>
        <v/>
      </c>
      <c r="F15" s="106"/>
      <c r="G15" s="133"/>
    </row>
    <row r="16" spans="1:7" ht="18.600000000000001" thickBot="1">
      <c r="B16" s="16"/>
      <c r="C16" s="19"/>
      <c r="D16" s="94"/>
      <c r="E16" s="46" t="str">
        <f t="shared" si="0"/>
        <v/>
      </c>
      <c r="F16" s="106"/>
      <c r="G16" s="133"/>
    </row>
    <row r="17" spans="2:7" ht="18.600000000000001" thickBot="1">
      <c r="B17" s="16"/>
      <c r="C17" s="19"/>
      <c r="D17" s="94"/>
      <c r="E17" s="46" t="str">
        <f t="shared" si="0"/>
        <v/>
      </c>
      <c r="F17" s="106"/>
      <c r="G17" s="133"/>
    </row>
    <row r="18" spans="2:7" ht="18.600000000000001" thickBot="1">
      <c r="B18" s="16"/>
      <c r="C18" s="19"/>
      <c r="D18" s="94"/>
      <c r="E18" s="46" t="str">
        <f t="shared" si="0"/>
        <v/>
      </c>
      <c r="F18" s="106"/>
      <c r="G18" s="133"/>
    </row>
    <row r="19" spans="2:7" ht="18.600000000000001" thickBot="1">
      <c r="B19" s="16"/>
      <c r="C19" s="19"/>
      <c r="D19" s="93"/>
      <c r="E19" s="46" t="str">
        <f t="shared" si="0"/>
        <v/>
      </c>
      <c r="F19" s="106"/>
      <c r="G19" s="133"/>
    </row>
    <row r="20" spans="2:7" ht="18.600000000000001" thickBot="1">
      <c r="B20" s="8" t="s">
        <v>21</v>
      </c>
      <c r="C20" s="9"/>
      <c r="D20" s="59"/>
      <c r="E20" s="60">
        <f>ROUNDDOWN(SUM(E10:E19),0)</f>
        <v>2700000</v>
      </c>
      <c r="F20" s="134"/>
      <c r="G20" s="135"/>
    </row>
    <row r="21" spans="2:7" ht="19.2" thickTop="1" thickBot="1">
      <c r="B21" s="7" t="s">
        <v>22</v>
      </c>
      <c r="C21" s="4"/>
      <c r="D21" s="61"/>
      <c r="E21" s="22"/>
      <c r="F21" s="136"/>
      <c r="G21" s="137"/>
    </row>
    <row r="22" spans="2:7" ht="18.600000000000001" thickBot="1">
      <c r="B22" s="16" t="s">
        <v>66</v>
      </c>
      <c r="C22" s="19">
        <v>10000</v>
      </c>
      <c r="D22" s="94">
        <v>5</v>
      </c>
      <c r="E22" s="46">
        <f>IF(B22="","",IF(C22="","",ROUNDDOWN(C22*D22,0)))</f>
        <v>50000</v>
      </c>
      <c r="F22" s="106" t="s">
        <v>80</v>
      </c>
      <c r="G22" s="133"/>
    </row>
    <row r="23" spans="2:7" ht="18.600000000000001" thickBot="1">
      <c r="B23" s="16"/>
      <c r="C23" s="19"/>
      <c r="D23" s="94"/>
      <c r="E23" s="46" t="str">
        <f t="shared" ref="E23:E31" si="1">IF(B23="","",IF(C23="","",ROUNDDOWN(C23*D23,0)))</f>
        <v/>
      </c>
      <c r="F23" s="106"/>
      <c r="G23" s="133"/>
    </row>
    <row r="24" spans="2:7" ht="18.600000000000001" thickBot="1">
      <c r="B24" s="16"/>
      <c r="C24" s="19"/>
      <c r="D24" s="94"/>
      <c r="E24" s="46" t="str">
        <f t="shared" si="1"/>
        <v/>
      </c>
      <c r="F24" s="106"/>
      <c r="G24" s="133"/>
    </row>
    <row r="25" spans="2:7" ht="18.600000000000001" thickBot="1">
      <c r="B25" s="16"/>
      <c r="C25" s="19"/>
      <c r="D25" s="94"/>
      <c r="E25" s="46" t="str">
        <f t="shared" si="1"/>
        <v/>
      </c>
      <c r="F25" s="106"/>
      <c r="G25" s="133"/>
    </row>
    <row r="26" spans="2:7" ht="18.600000000000001" thickBot="1">
      <c r="B26" s="16"/>
      <c r="C26" s="19"/>
      <c r="D26" s="94"/>
      <c r="E26" s="46" t="str">
        <f t="shared" si="1"/>
        <v/>
      </c>
      <c r="F26" s="106"/>
      <c r="G26" s="133"/>
    </row>
    <row r="27" spans="2:7" ht="18.600000000000001" thickBot="1">
      <c r="B27" s="16"/>
      <c r="C27" s="19"/>
      <c r="D27" s="94"/>
      <c r="E27" s="46" t="str">
        <f t="shared" si="1"/>
        <v/>
      </c>
      <c r="F27" s="106"/>
      <c r="G27" s="133"/>
    </row>
    <row r="28" spans="2:7" ht="18.600000000000001" thickBot="1">
      <c r="B28" s="16"/>
      <c r="C28" s="19"/>
      <c r="D28" s="94"/>
      <c r="E28" s="46" t="str">
        <f t="shared" si="1"/>
        <v/>
      </c>
      <c r="F28" s="106"/>
      <c r="G28" s="133"/>
    </row>
    <row r="29" spans="2:7" ht="18.600000000000001" thickBot="1">
      <c r="B29" s="16"/>
      <c r="C29" s="19"/>
      <c r="D29" s="94"/>
      <c r="E29" s="46" t="str">
        <f t="shared" si="1"/>
        <v/>
      </c>
      <c r="F29" s="106"/>
      <c r="G29" s="133"/>
    </row>
    <row r="30" spans="2:7" ht="18.600000000000001" thickBot="1">
      <c r="B30" s="16"/>
      <c r="C30" s="19"/>
      <c r="D30" s="94"/>
      <c r="E30" s="46" t="str">
        <f t="shared" si="1"/>
        <v/>
      </c>
      <c r="F30" s="106"/>
      <c r="G30" s="133"/>
    </row>
    <row r="31" spans="2:7" ht="18.600000000000001" thickBot="1">
      <c r="B31" s="16"/>
      <c r="C31" s="19"/>
      <c r="D31" s="94"/>
      <c r="E31" s="46" t="str">
        <f t="shared" si="1"/>
        <v/>
      </c>
      <c r="F31" s="106"/>
      <c r="G31" s="133"/>
    </row>
    <row r="32" spans="2:7" ht="18.600000000000001" thickBot="1">
      <c r="B32" s="8" t="s">
        <v>23</v>
      </c>
      <c r="C32" s="62"/>
      <c r="D32" s="63"/>
      <c r="E32" s="47">
        <f>ROUNDDOWN(SUM(E22:E31),0)</f>
        <v>50000</v>
      </c>
      <c r="F32" s="145"/>
      <c r="G32" s="146"/>
    </row>
    <row r="33" spans="2:7" ht="19.2" thickTop="1" thickBot="1">
      <c r="B33" s="3" t="s">
        <v>30</v>
      </c>
      <c r="C33" s="4"/>
      <c r="D33" s="64"/>
      <c r="E33" s="21">
        <f>ROUNDDOWN(SUM(E20,E32),0)</f>
        <v>2750000</v>
      </c>
      <c r="F33" s="136"/>
      <c r="G33" s="142"/>
    </row>
  </sheetData>
  <sheetProtection algorithmName="SHA-512" hashValue="BvWjTSMCYEAxnjh66E1BTKzmPr6FlyisCUxNqsF9q0tMV/R4ugO4IJbzOncII3VlzWlDIObfzStgt8wnLlqsxA==" saltValue="CQ3nuwXH/A1rXM21j5a4uw==" spinCount="100000" sheet="1" selectLockedCells="1"/>
  <mergeCells count="29"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D16" sqref="D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B2" s="24" t="s">
        <v>0</v>
      </c>
      <c r="C2" s="149" t="str">
        <f>IF(経費合計!C2="","",経費合計!C2)</f>
        <v>株式会社XYZ</v>
      </c>
      <c r="D2" s="150"/>
      <c r="E2" s="150"/>
      <c r="F2" s="151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10"/>
      <c r="C7" s="11" t="s">
        <v>13</v>
      </c>
      <c r="D7" s="119" t="s">
        <v>14</v>
      </c>
      <c r="E7" s="152"/>
      <c r="F7" s="45" t="s">
        <v>15</v>
      </c>
      <c r="G7" s="112" t="s">
        <v>16</v>
      </c>
      <c r="H7" s="138"/>
    </row>
    <row r="8" spans="1:8" ht="33" customHeight="1" thickBot="1">
      <c r="B8" s="111"/>
      <c r="C8" s="12" t="s">
        <v>17</v>
      </c>
      <c r="D8" s="121" t="s">
        <v>18</v>
      </c>
      <c r="E8" s="153"/>
      <c r="F8" s="14" t="s">
        <v>17</v>
      </c>
      <c r="G8" s="114" t="s">
        <v>19</v>
      </c>
      <c r="H8" s="139"/>
    </row>
    <row r="9" spans="1:8" ht="19.2" thickTop="1" thickBot="1">
      <c r="B9" s="7" t="s">
        <v>20</v>
      </c>
      <c r="C9" s="4"/>
      <c r="D9" s="26"/>
      <c r="E9" s="33"/>
      <c r="F9" s="22"/>
      <c r="G9" s="140"/>
      <c r="H9" s="141"/>
    </row>
    <row r="10" spans="1:8" ht="18.600000000000001" thickBot="1">
      <c r="B10" s="16" t="s">
        <v>67</v>
      </c>
      <c r="C10" s="19">
        <v>1000</v>
      </c>
      <c r="D10" s="95">
        <v>1500</v>
      </c>
      <c r="E10" s="18" t="s">
        <v>62</v>
      </c>
      <c r="F10" s="46">
        <f>IF(B10="","",IF(E10="","",IF(C10="","",ROUNDDOWN(C10*D10,0))))</f>
        <v>1500000</v>
      </c>
      <c r="G10" s="106" t="s">
        <v>83</v>
      </c>
      <c r="H10" s="133"/>
    </row>
    <row r="11" spans="1:8" ht="18.600000000000001" thickBot="1">
      <c r="B11" s="16" t="s">
        <v>68</v>
      </c>
      <c r="C11" s="19">
        <v>1000</v>
      </c>
      <c r="D11" s="95">
        <v>2000</v>
      </c>
      <c r="E11" s="18" t="s">
        <v>62</v>
      </c>
      <c r="F11" s="46">
        <f t="shared" ref="F11:F29" si="0">IF(B11="","",IF(E11="","",IF(C11="","",ROUNDDOWN(C11*D11,0))))</f>
        <v>2000000</v>
      </c>
      <c r="G11" s="106" t="s">
        <v>83</v>
      </c>
      <c r="H11" s="133"/>
    </row>
    <row r="12" spans="1:8" ht="18.600000000000001" thickBot="1">
      <c r="B12" s="16"/>
      <c r="C12" s="19"/>
      <c r="D12" s="95"/>
      <c r="E12" s="18"/>
      <c r="F12" s="46" t="str">
        <f t="shared" si="0"/>
        <v/>
      </c>
      <c r="G12" s="106"/>
      <c r="H12" s="133"/>
    </row>
    <row r="13" spans="1:8" ht="18.600000000000001" thickBot="1">
      <c r="B13" s="16"/>
      <c r="C13" s="19"/>
      <c r="D13" s="95"/>
      <c r="E13" s="18"/>
      <c r="F13" s="46" t="str">
        <f t="shared" si="0"/>
        <v/>
      </c>
      <c r="G13" s="106"/>
      <c r="H13" s="133"/>
    </row>
    <row r="14" spans="1:8" ht="18.600000000000001" thickBot="1">
      <c r="B14" s="16"/>
      <c r="C14" s="19"/>
      <c r="D14" s="95"/>
      <c r="E14" s="18"/>
      <c r="F14" s="46" t="str">
        <f t="shared" si="0"/>
        <v/>
      </c>
      <c r="G14" s="106"/>
      <c r="H14" s="133"/>
    </row>
    <row r="15" spans="1:8" ht="18.600000000000001" thickBot="1">
      <c r="B15" s="16"/>
      <c r="C15" s="19"/>
      <c r="D15" s="95"/>
      <c r="E15" s="18"/>
      <c r="F15" s="46" t="str">
        <f t="shared" si="0"/>
        <v/>
      </c>
      <c r="G15" s="106"/>
      <c r="H15" s="133"/>
    </row>
    <row r="16" spans="1:8" ht="18.600000000000001" thickBot="1">
      <c r="B16" s="16"/>
      <c r="C16" s="19"/>
      <c r="D16" s="95"/>
      <c r="E16" s="18"/>
      <c r="F16" s="46" t="str">
        <f t="shared" si="0"/>
        <v/>
      </c>
      <c r="G16" s="106"/>
      <c r="H16" s="133"/>
    </row>
    <row r="17" spans="2:8" ht="18.600000000000001" thickBot="1">
      <c r="B17" s="16"/>
      <c r="C17" s="19"/>
      <c r="D17" s="95"/>
      <c r="E17" s="18"/>
      <c r="F17" s="46" t="str">
        <f t="shared" si="0"/>
        <v/>
      </c>
      <c r="G17" s="106"/>
      <c r="H17" s="133"/>
    </row>
    <row r="18" spans="2:8" ht="18.600000000000001" thickBot="1">
      <c r="B18" s="16"/>
      <c r="C18" s="19"/>
      <c r="D18" s="95"/>
      <c r="E18" s="18"/>
      <c r="F18" s="46" t="str">
        <f t="shared" si="0"/>
        <v/>
      </c>
      <c r="G18" s="106"/>
      <c r="H18" s="133"/>
    </row>
    <row r="19" spans="2:8" ht="18.600000000000001" thickBot="1">
      <c r="B19" s="16"/>
      <c r="C19" s="19"/>
      <c r="D19" s="95"/>
      <c r="E19" s="18"/>
      <c r="F19" s="46" t="str">
        <f t="shared" si="0"/>
        <v/>
      </c>
      <c r="G19" s="106"/>
      <c r="H19" s="133"/>
    </row>
    <row r="20" spans="2:8" ht="18.600000000000001" thickBot="1">
      <c r="B20" s="16"/>
      <c r="C20" s="19"/>
      <c r="D20" s="95"/>
      <c r="E20" s="18"/>
      <c r="F20" s="46" t="str">
        <f t="shared" si="0"/>
        <v/>
      </c>
      <c r="G20" s="106"/>
      <c r="H20" s="133"/>
    </row>
    <row r="21" spans="2:8" ht="18.600000000000001" thickBot="1">
      <c r="B21" s="16"/>
      <c r="C21" s="19"/>
      <c r="D21" s="95"/>
      <c r="E21" s="18"/>
      <c r="F21" s="46" t="str">
        <f t="shared" si="0"/>
        <v/>
      </c>
      <c r="G21" s="106"/>
      <c r="H21" s="133"/>
    </row>
    <row r="22" spans="2:8" ht="18.600000000000001" thickBot="1">
      <c r="B22" s="16"/>
      <c r="C22" s="19"/>
      <c r="D22" s="95"/>
      <c r="E22" s="18"/>
      <c r="F22" s="46" t="str">
        <f t="shared" si="0"/>
        <v/>
      </c>
      <c r="G22" s="106"/>
      <c r="H22" s="133"/>
    </row>
    <row r="23" spans="2:8" ht="18.600000000000001" thickBot="1">
      <c r="B23" s="16"/>
      <c r="C23" s="19"/>
      <c r="D23" s="95"/>
      <c r="E23" s="18"/>
      <c r="F23" s="46" t="str">
        <f t="shared" si="0"/>
        <v/>
      </c>
      <c r="G23" s="106"/>
      <c r="H23" s="133"/>
    </row>
    <row r="24" spans="2:8" ht="18.600000000000001" thickBot="1">
      <c r="B24" s="16"/>
      <c r="C24" s="19"/>
      <c r="D24" s="95"/>
      <c r="E24" s="18"/>
      <c r="F24" s="46" t="str">
        <f t="shared" si="0"/>
        <v/>
      </c>
      <c r="G24" s="106"/>
      <c r="H24" s="133"/>
    </row>
    <row r="25" spans="2:8" ht="18.600000000000001" thickBot="1">
      <c r="B25" s="16"/>
      <c r="C25" s="19"/>
      <c r="D25" s="95"/>
      <c r="E25" s="18"/>
      <c r="F25" s="46" t="str">
        <f t="shared" si="0"/>
        <v/>
      </c>
      <c r="G25" s="106"/>
      <c r="H25" s="133"/>
    </row>
    <row r="26" spans="2:8" ht="18.600000000000001" thickBot="1">
      <c r="B26" s="16"/>
      <c r="C26" s="19"/>
      <c r="D26" s="95"/>
      <c r="E26" s="18"/>
      <c r="F26" s="46" t="str">
        <f t="shared" si="0"/>
        <v/>
      </c>
      <c r="G26" s="106"/>
      <c r="H26" s="133"/>
    </row>
    <row r="27" spans="2:8" ht="18.600000000000001" thickBot="1">
      <c r="B27" s="16"/>
      <c r="C27" s="19"/>
      <c r="D27" s="95"/>
      <c r="E27" s="18"/>
      <c r="F27" s="46" t="str">
        <f t="shared" si="0"/>
        <v/>
      </c>
      <c r="G27" s="106"/>
      <c r="H27" s="133"/>
    </row>
    <row r="28" spans="2:8" ht="18.600000000000001" thickBot="1">
      <c r="B28" s="16"/>
      <c r="C28" s="19"/>
      <c r="D28" s="95"/>
      <c r="E28" s="18"/>
      <c r="F28" s="46" t="str">
        <f t="shared" si="0"/>
        <v/>
      </c>
      <c r="G28" s="106"/>
      <c r="H28" s="133"/>
    </row>
    <row r="29" spans="2:8" ht="18.600000000000001" thickBot="1">
      <c r="B29" s="16"/>
      <c r="C29" s="19"/>
      <c r="D29" s="95"/>
      <c r="E29" s="18"/>
      <c r="F29" s="46" t="str">
        <f t="shared" si="0"/>
        <v/>
      </c>
      <c r="G29" s="106"/>
      <c r="H29" s="133"/>
    </row>
    <row r="30" spans="2:8" ht="18.600000000000001" thickBot="1">
      <c r="B30" s="8" t="s">
        <v>21</v>
      </c>
      <c r="C30" s="9"/>
      <c r="D30" s="154"/>
      <c r="E30" s="155"/>
      <c r="F30" s="47">
        <f>ROUNDDOWN(SUM(F10:F29),0)</f>
        <v>3500000</v>
      </c>
      <c r="G30" s="134"/>
      <c r="H30" s="135"/>
    </row>
    <row r="31" spans="2:8" ht="19.2" thickTop="1" thickBot="1">
      <c r="B31" s="7" t="s">
        <v>22</v>
      </c>
      <c r="C31" s="4"/>
      <c r="D31" s="26"/>
      <c r="E31" s="33"/>
      <c r="F31" s="22"/>
      <c r="G31" s="136"/>
      <c r="H31" s="137"/>
    </row>
    <row r="32" spans="2:8" ht="18.600000000000001" thickBot="1">
      <c r="B32" s="16" t="s">
        <v>81</v>
      </c>
      <c r="C32" s="19">
        <v>1200</v>
      </c>
      <c r="D32" s="95">
        <v>1000</v>
      </c>
      <c r="E32" s="18" t="s">
        <v>62</v>
      </c>
      <c r="F32" s="46">
        <f>IF(B32="","",IF(E32="","",IF(C32="","",ROUNDDOWN(C32*D32,0))))</f>
        <v>1200000</v>
      </c>
      <c r="G32" s="106"/>
      <c r="H32" s="133"/>
    </row>
    <row r="33" spans="2:8" ht="18.600000000000001" thickBot="1">
      <c r="B33" s="16" t="s">
        <v>82</v>
      </c>
      <c r="C33" s="19">
        <v>1000</v>
      </c>
      <c r="D33" s="95">
        <v>1500</v>
      </c>
      <c r="E33" s="18" t="s">
        <v>62</v>
      </c>
      <c r="F33" s="46">
        <f t="shared" ref="F33:F51" si="1">IF(B33="","",IF(E33="","",IF(C33="","",ROUNDDOWN(C33*D33,0))))</f>
        <v>1500000</v>
      </c>
      <c r="G33" s="106"/>
      <c r="H33" s="133"/>
    </row>
    <row r="34" spans="2:8" ht="18.600000000000001" thickBot="1">
      <c r="B34" s="16"/>
      <c r="C34" s="19"/>
      <c r="D34" s="95"/>
      <c r="E34" s="18"/>
      <c r="F34" s="46" t="str">
        <f t="shared" si="1"/>
        <v/>
      </c>
      <c r="G34" s="106"/>
      <c r="H34" s="133"/>
    </row>
    <row r="35" spans="2:8" ht="18.600000000000001" thickBot="1">
      <c r="B35" s="16"/>
      <c r="C35" s="19"/>
      <c r="D35" s="95"/>
      <c r="E35" s="18"/>
      <c r="F35" s="46" t="str">
        <f t="shared" si="1"/>
        <v/>
      </c>
      <c r="G35" s="106"/>
      <c r="H35" s="133"/>
    </row>
    <row r="36" spans="2:8" ht="18.600000000000001" thickBot="1">
      <c r="B36" s="16"/>
      <c r="C36" s="19"/>
      <c r="D36" s="95"/>
      <c r="E36" s="18"/>
      <c r="F36" s="46" t="str">
        <f t="shared" si="1"/>
        <v/>
      </c>
      <c r="G36" s="106"/>
      <c r="H36" s="133"/>
    </row>
    <row r="37" spans="2:8" ht="18.600000000000001" thickBot="1">
      <c r="B37" s="16"/>
      <c r="C37" s="19"/>
      <c r="D37" s="95"/>
      <c r="E37" s="18"/>
      <c r="F37" s="46" t="str">
        <f t="shared" si="1"/>
        <v/>
      </c>
      <c r="G37" s="106"/>
      <c r="H37" s="133"/>
    </row>
    <row r="38" spans="2:8" ht="18.600000000000001" thickBot="1">
      <c r="B38" s="16"/>
      <c r="C38" s="19"/>
      <c r="D38" s="95"/>
      <c r="E38" s="18"/>
      <c r="F38" s="46" t="str">
        <f t="shared" si="1"/>
        <v/>
      </c>
      <c r="G38" s="106"/>
      <c r="H38" s="133"/>
    </row>
    <row r="39" spans="2:8" ht="18.600000000000001" thickBot="1">
      <c r="B39" s="16"/>
      <c r="C39" s="19"/>
      <c r="D39" s="95"/>
      <c r="E39" s="18"/>
      <c r="F39" s="46" t="str">
        <f t="shared" si="1"/>
        <v/>
      </c>
      <c r="G39" s="106"/>
      <c r="H39" s="133"/>
    </row>
    <row r="40" spans="2:8" ht="18.600000000000001" thickBot="1">
      <c r="B40" s="16"/>
      <c r="C40" s="19"/>
      <c r="D40" s="95"/>
      <c r="E40" s="18"/>
      <c r="F40" s="46" t="str">
        <f t="shared" si="1"/>
        <v/>
      </c>
      <c r="G40" s="106"/>
      <c r="H40" s="133"/>
    </row>
    <row r="41" spans="2:8" ht="18.600000000000001" thickBot="1">
      <c r="B41" s="16"/>
      <c r="C41" s="19"/>
      <c r="D41" s="95"/>
      <c r="E41" s="18"/>
      <c r="F41" s="46" t="str">
        <f t="shared" si="1"/>
        <v/>
      </c>
      <c r="G41" s="106"/>
      <c r="H41" s="133"/>
    </row>
    <row r="42" spans="2:8" ht="18.600000000000001" thickBot="1">
      <c r="B42" s="16"/>
      <c r="C42" s="19"/>
      <c r="D42" s="95"/>
      <c r="E42" s="18"/>
      <c r="F42" s="46" t="str">
        <f t="shared" si="1"/>
        <v/>
      </c>
      <c r="G42" s="106"/>
      <c r="H42" s="133"/>
    </row>
    <row r="43" spans="2:8" ht="18.600000000000001" thickBot="1">
      <c r="B43" s="16"/>
      <c r="C43" s="19"/>
      <c r="D43" s="95"/>
      <c r="E43" s="18"/>
      <c r="F43" s="46" t="str">
        <f t="shared" si="1"/>
        <v/>
      </c>
      <c r="G43" s="106"/>
      <c r="H43" s="133"/>
    </row>
    <row r="44" spans="2:8" ht="18.600000000000001" thickBot="1">
      <c r="B44" s="16"/>
      <c r="C44" s="19"/>
      <c r="D44" s="95"/>
      <c r="E44" s="18"/>
      <c r="F44" s="46" t="str">
        <f t="shared" si="1"/>
        <v/>
      </c>
      <c r="G44" s="106"/>
      <c r="H44" s="133"/>
    </row>
    <row r="45" spans="2:8" ht="18.600000000000001" thickBot="1">
      <c r="B45" s="16"/>
      <c r="C45" s="19"/>
      <c r="D45" s="95"/>
      <c r="E45" s="18"/>
      <c r="F45" s="46" t="str">
        <f t="shared" si="1"/>
        <v/>
      </c>
      <c r="G45" s="106"/>
      <c r="H45" s="133"/>
    </row>
    <row r="46" spans="2:8" ht="18.600000000000001" thickBot="1">
      <c r="B46" s="16"/>
      <c r="C46" s="19"/>
      <c r="D46" s="95"/>
      <c r="E46" s="18"/>
      <c r="F46" s="46" t="str">
        <f t="shared" si="1"/>
        <v/>
      </c>
      <c r="G46" s="106"/>
      <c r="H46" s="133"/>
    </row>
    <row r="47" spans="2:8" ht="18.600000000000001" thickBot="1">
      <c r="B47" s="16"/>
      <c r="C47" s="19"/>
      <c r="D47" s="95"/>
      <c r="E47" s="18"/>
      <c r="F47" s="46" t="str">
        <f t="shared" si="1"/>
        <v/>
      </c>
      <c r="G47" s="106"/>
      <c r="H47" s="133"/>
    </row>
    <row r="48" spans="2:8" ht="18.600000000000001" thickBot="1">
      <c r="B48" s="16"/>
      <c r="C48" s="19"/>
      <c r="D48" s="95"/>
      <c r="E48" s="18"/>
      <c r="F48" s="46" t="str">
        <f t="shared" si="1"/>
        <v/>
      </c>
      <c r="G48" s="106"/>
      <c r="H48" s="133"/>
    </row>
    <row r="49" spans="2:8" ht="18.600000000000001" thickBot="1">
      <c r="B49" s="16"/>
      <c r="C49" s="19"/>
      <c r="D49" s="95"/>
      <c r="E49" s="18"/>
      <c r="F49" s="46" t="str">
        <f t="shared" si="1"/>
        <v/>
      </c>
      <c r="G49" s="106"/>
      <c r="H49" s="133"/>
    </row>
    <row r="50" spans="2:8" ht="18.600000000000001" thickBot="1">
      <c r="B50" s="16"/>
      <c r="C50" s="19"/>
      <c r="D50" s="95"/>
      <c r="E50" s="18"/>
      <c r="F50" s="46" t="str">
        <f t="shared" si="1"/>
        <v/>
      </c>
      <c r="G50" s="106"/>
      <c r="H50" s="133"/>
    </row>
    <row r="51" spans="2:8" ht="18.600000000000001" thickBot="1">
      <c r="B51" s="16"/>
      <c r="C51" s="19"/>
      <c r="D51" s="95"/>
      <c r="E51" s="18"/>
      <c r="F51" s="46" t="str">
        <f t="shared" si="1"/>
        <v/>
      </c>
      <c r="G51" s="106"/>
      <c r="H51" s="133"/>
    </row>
    <row r="52" spans="2:8" ht="18.600000000000001" thickBot="1">
      <c r="B52" s="8" t="s">
        <v>23</v>
      </c>
      <c r="C52" s="9"/>
      <c r="D52" s="50"/>
      <c r="E52" s="51"/>
      <c r="F52" s="23">
        <f>ROUNDDOWN(SUM(F32:F51),0)</f>
        <v>2700000</v>
      </c>
      <c r="G52" s="147"/>
      <c r="H52" s="148"/>
    </row>
    <row r="53" spans="2:8" ht="25.2" thickTop="1" thickBot="1">
      <c r="B53" s="3" t="s">
        <v>32</v>
      </c>
      <c r="C53" s="4"/>
      <c r="D53" s="52"/>
      <c r="E53" s="53"/>
      <c r="F53" s="21">
        <f>ROUNDDOWN(SUM(F52,F30),0)</f>
        <v>6200000</v>
      </c>
      <c r="G53" s="136"/>
      <c r="H53" s="142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HZBdddxRvK7Axs1q+22B2bjglLhlHD4y2STRp4k42RpRnSbWZdBbYkr/zlarQf3jpiPNCh3lngIg8U+3yGadTg==" saltValue="q+T70yQqmQqqi9VH0vUPxg==" spinCount="100000" sheet="1" selectLockedCells="1"/>
  <mergeCells count="52">
    <mergeCell ref="D30:E30"/>
    <mergeCell ref="G30:H30"/>
    <mergeCell ref="G31:H31"/>
    <mergeCell ref="G32:H32"/>
    <mergeCell ref="G33:H33"/>
    <mergeCell ref="B7:B8"/>
    <mergeCell ref="G11:H11"/>
    <mergeCell ref="G12:H12"/>
    <mergeCell ref="D7:E7"/>
    <mergeCell ref="G7:H7"/>
    <mergeCell ref="D8:E8"/>
    <mergeCell ref="G8:H8"/>
    <mergeCell ref="G9:H9"/>
    <mergeCell ref="C2:F2"/>
    <mergeCell ref="G13:H13"/>
    <mergeCell ref="G14:H14"/>
    <mergeCell ref="G15:H15"/>
    <mergeCell ref="G16:H16"/>
    <mergeCell ref="G10:H10"/>
    <mergeCell ref="G17:H17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28:H28"/>
    <mergeCell ref="G29:H29"/>
    <mergeCell ref="G34:H34"/>
    <mergeCell ref="G35:H35"/>
    <mergeCell ref="G36:H36"/>
    <mergeCell ref="G37:H37"/>
    <mergeCell ref="G38:H38"/>
    <mergeCell ref="G39:H39"/>
    <mergeCell ref="G40:H40"/>
    <mergeCell ref="G41:H41"/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workbookViewId="0">
      <pane ySplit="2" topLeftCell="A3" activePane="bottomLeft" state="frozen"/>
      <selection pane="bottomLeft" activeCell="D22" sqref="D22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6" t="str">
        <f>IF(経費合計!C2="","",経費合計!C2)</f>
        <v>株式会社XYZ</v>
      </c>
      <c r="D2" s="143"/>
      <c r="E2" s="161"/>
      <c r="F2" s="144"/>
    </row>
    <row r="3" spans="1:8" ht="18.75" customHeight="1"/>
    <row r="4" spans="1:8" ht="18.75" customHeight="1">
      <c r="A4" s="65" t="s">
        <v>57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2" t="s">
        <v>14</v>
      </c>
      <c r="E7" s="163"/>
      <c r="F7" s="45" t="s">
        <v>15</v>
      </c>
      <c r="G7" s="112" t="s">
        <v>16</v>
      </c>
      <c r="H7" s="138"/>
    </row>
    <row r="8" spans="1:8" ht="33" customHeight="1" thickBot="1">
      <c r="B8" s="111"/>
      <c r="C8" s="12" t="s">
        <v>17</v>
      </c>
      <c r="D8" s="121" t="s">
        <v>34</v>
      </c>
      <c r="E8" s="153"/>
      <c r="F8" s="14" t="s">
        <v>17</v>
      </c>
      <c r="G8" s="114" t="s">
        <v>19</v>
      </c>
      <c r="H8" s="139"/>
    </row>
    <row r="9" spans="1:8" ht="19.2" thickTop="1" thickBot="1">
      <c r="B9" s="7" t="s">
        <v>20</v>
      </c>
      <c r="C9" s="4"/>
      <c r="D9" s="159"/>
      <c r="E9" s="160"/>
      <c r="F9" s="22"/>
      <c r="G9" s="140"/>
      <c r="H9" s="141"/>
    </row>
    <row r="10" spans="1:8" ht="18.600000000000001" thickBot="1">
      <c r="B10" s="16" t="s">
        <v>72</v>
      </c>
      <c r="C10" s="19">
        <v>100000000</v>
      </c>
      <c r="D10" s="20">
        <v>1</v>
      </c>
      <c r="E10" s="18" t="s">
        <v>87</v>
      </c>
      <c r="F10" s="19">
        <v>70000000</v>
      </c>
      <c r="G10" s="106" t="s">
        <v>88</v>
      </c>
      <c r="H10" s="158"/>
    </row>
    <row r="11" spans="1:8" ht="18.600000000000001" thickBot="1">
      <c r="B11" s="16" t="s">
        <v>73</v>
      </c>
      <c r="C11" s="19">
        <v>10000000</v>
      </c>
      <c r="D11" s="20">
        <v>1</v>
      </c>
      <c r="E11" s="15" t="s">
        <v>86</v>
      </c>
      <c r="F11" s="19">
        <v>10000000</v>
      </c>
      <c r="G11" s="106"/>
      <c r="H11" s="158"/>
    </row>
    <row r="12" spans="1:8" ht="18.600000000000001" thickBot="1">
      <c r="B12" s="16" t="s">
        <v>84</v>
      </c>
      <c r="C12" s="19">
        <v>10</v>
      </c>
      <c r="D12" s="20">
        <v>10000</v>
      </c>
      <c r="E12" s="15" t="s">
        <v>85</v>
      </c>
      <c r="F12" s="19">
        <v>100000</v>
      </c>
      <c r="G12" s="106"/>
      <c r="H12" s="158"/>
    </row>
    <row r="13" spans="1:8" ht="18.600000000000001" thickBot="1">
      <c r="B13" s="16"/>
      <c r="C13" s="19"/>
      <c r="D13" s="20"/>
      <c r="E13" s="15"/>
      <c r="F13" s="19"/>
      <c r="G13" s="106"/>
      <c r="H13" s="158"/>
    </row>
    <row r="14" spans="1:8" ht="18.600000000000001" thickBot="1">
      <c r="B14" s="16"/>
      <c r="C14" s="19"/>
      <c r="D14" s="20"/>
      <c r="E14" s="15"/>
      <c r="F14" s="19"/>
      <c r="G14" s="106"/>
      <c r="H14" s="158"/>
    </row>
    <row r="15" spans="1:8" ht="18.600000000000001" thickBot="1">
      <c r="B15" s="16"/>
      <c r="C15" s="19"/>
      <c r="D15" s="20"/>
      <c r="E15" s="15"/>
      <c r="F15" s="19"/>
      <c r="G15" s="106"/>
      <c r="H15" s="158"/>
    </row>
    <row r="16" spans="1:8" ht="18.600000000000001" thickBot="1">
      <c r="B16" s="16"/>
      <c r="C16" s="19"/>
      <c r="D16" s="20"/>
      <c r="E16" s="15"/>
      <c r="F16" s="19"/>
      <c r="G16" s="106"/>
      <c r="H16" s="158"/>
    </row>
    <row r="17" spans="2:8" ht="18.600000000000001" thickBot="1">
      <c r="B17" s="16"/>
      <c r="C17" s="19"/>
      <c r="D17" s="20"/>
      <c r="E17" s="15"/>
      <c r="F17" s="19"/>
      <c r="G17" s="106"/>
      <c r="H17" s="158"/>
    </row>
    <row r="18" spans="2:8" ht="18.600000000000001" thickBot="1">
      <c r="B18" s="16"/>
      <c r="C18" s="19"/>
      <c r="D18" s="20"/>
      <c r="E18" s="15"/>
      <c r="F18" s="19"/>
      <c r="G18" s="106"/>
      <c r="H18" s="158"/>
    </row>
    <row r="19" spans="2:8" ht="18.600000000000001" thickBot="1">
      <c r="B19" s="16"/>
      <c r="C19" s="19"/>
      <c r="D19" s="20"/>
      <c r="E19" s="15"/>
      <c r="F19" s="19"/>
      <c r="G19" s="106"/>
      <c r="H19" s="158"/>
    </row>
    <row r="20" spans="2:8" ht="18.600000000000001" thickBot="1">
      <c r="B20" s="16"/>
      <c r="C20" s="19"/>
      <c r="D20" s="20"/>
      <c r="E20" s="15"/>
      <c r="F20" s="19"/>
      <c r="G20" s="106"/>
      <c r="H20" s="158"/>
    </row>
    <row r="21" spans="2:8" ht="18.600000000000001" thickBot="1">
      <c r="B21" s="16"/>
      <c r="C21" s="19"/>
      <c r="D21" s="20"/>
      <c r="E21" s="15"/>
      <c r="F21" s="19"/>
      <c r="G21" s="106"/>
      <c r="H21" s="158"/>
    </row>
    <row r="22" spans="2:8" ht="18.600000000000001" thickBot="1">
      <c r="B22" s="16"/>
      <c r="C22" s="19"/>
      <c r="D22" s="20"/>
      <c r="E22" s="15"/>
      <c r="F22" s="19"/>
      <c r="G22" s="106"/>
      <c r="H22" s="158"/>
    </row>
    <row r="23" spans="2:8" ht="18.600000000000001" thickBot="1">
      <c r="B23" s="16"/>
      <c r="C23" s="19"/>
      <c r="D23" s="20"/>
      <c r="E23" s="15"/>
      <c r="F23" s="19"/>
      <c r="G23" s="106"/>
      <c r="H23" s="158"/>
    </row>
    <row r="24" spans="2:8" ht="18.600000000000001" thickBot="1">
      <c r="B24" s="16"/>
      <c r="C24" s="19"/>
      <c r="D24" s="20"/>
      <c r="E24" s="15"/>
      <c r="F24" s="19"/>
      <c r="G24" s="106"/>
      <c r="H24" s="158"/>
    </row>
    <row r="25" spans="2:8" ht="18.600000000000001" thickBot="1">
      <c r="B25" s="16"/>
      <c r="C25" s="19"/>
      <c r="D25" s="20"/>
      <c r="E25" s="17"/>
      <c r="F25" s="19"/>
      <c r="G25" s="106"/>
      <c r="H25" s="158"/>
    </row>
    <row r="26" spans="2:8" ht="18.600000000000001" thickBot="1">
      <c r="B26" s="16"/>
      <c r="C26" s="19"/>
      <c r="D26" s="20"/>
      <c r="E26" s="15"/>
      <c r="F26" s="19"/>
      <c r="G26" s="106"/>
      <c r="H26" s="158"/>
    </row>
    <row r="27" spans="2:8" ht="18.600000000000001" thickBot="1">
      <c r="B27" s="16"/>
      <c r="C27" s="19"/>
      <c r="D27" s="20"/>
      <c r="E27" s="15"/>
      <c r="F27" s="19"/>
      <c r="G27" s="106"/>
      <c r="H27" s="158"/>
    </row>
    <row r="28" spans="2:8" ht="18.600000000000001" thickBot="1">
      <c r="B28" s="16"/>
      <c r="C28" s="19"/>
      <c r="D28" s="20"/>
      <c r="E28" s="15"/>
      <c r="F28" s="19"/>
      <c r="G28" s="106"/>
      <c r="H28" s="158"/>
    </row>
    <row r="29" spans="2:8" ht="18.600000000000001" thickBot="1">
      <c r="B29" s="16"/>
      <c r="C29" s="19"/>
      <c r="D29" s="20"/>
      <c r="E29" s="17"/>
      <c r="F29" s="19"/>
      <c r="G29" s="106"/>
      <c r="H29" s="158"/>
    </row>
    <row r="30" spans="2:8" ht="18.600000000000001" thickBot="1">
      <c r="B30" s="8" t="s">
        <v>21</v>
      </c>
      <c r="C30" s="9"/>
      <c r="D30" s="154"/>
      <c r="E30" s="155"/>
      <c r="F30" s="47">
        <f>ROUNDDOWN(SUM(F10:F29),0)</f>
        <v>80100000</v>
      </c>
      <c r="G30" s="134"/>
      <c r="H30" s="135"/>
    </row>
    <row r="31" spans="2:8" ht="19.2" thickTop="1" thickBot="1">
      <c r="B31" s="7" t="s">
        <v>22</v>
      </c>
      <c r="C31" s="4"/>
      <c r="D31" s="159"/>
      <c r="E31" s="160"/>
      <c r="F31" s="22"/>
      <c r="G31" s="136"/>
      <c r="H31" s="137"/>
    </row>
    <row r="32" spans="2:8" ht="18.600000000000001" thickBot="1">
      <c r="B32" s="16" t="s">
        <v>72</v>
      </c>
      <c r="C32" s="19">
        <v>100000000</v>
      </c>
      <c r="D32" s="20">
        <v>1</v>
      </c>
      <c r="E32" s="18" t="s">
        <v>87</v>
      </c>
      <c r="F32" s="19">
        <v>30000000</v>
      </c>
      <c r="G32" s="106" t="s">
        <v>89</v>
      </c>
      <c r="H32" s="158"/>
    </row>
    <row r="33" spans="2:8" ht="18.600000000000001" thickBot="1">
      <c r="B33" s="16" t="s">
        <v>90</v>
      </c>
      <c r="C33" s="19">
        <v>5000000</v>
      </c>
      <c r="D33" s="20">
        <v>1</v>
      </c>
      <c r="E33" s="15" t="s">
        <v>86</v>
      </c>
      <c r="F33" s="19">
        <v>5000000</v>
      </c>
      <c r="G33" s="106" t="s">
        <v>91</v>
      </c>
      <c r="H33" s="158"/>
    </row>
    <row r="34" spans="2:8" ht="18.600000000000001" thickBot="1">
      <c r="B34" s="16"/>
      <c r="C34" s="19"/>
      <c r="D34" s="20"/>
      <c r="E34" s="15"/>
      <c r="F34" s="19"/>
      <c r="G34" s="106"/>
      <c r="H34" s="158"/>
    </row>
    <row r="35" spans="2:8" ht="18.600000000000001" thickBot="1">
      <c r="B35" s="16"/>
      <c r="C35" s="19"/>
      <c r="D35" s="20"/>
      <c r="E35" s="15"/>
      <c r="F35" s="19"/>
      <c r="G35" s="106"/>
      <c r="H35" s="158"/>
    </row>
    <row r="36" spans="2:8" ht="18.600000000000001" thickBot="1">
      <c r="B36" s="16"/>
      <c r="C36" s="19"/>
      <c r="D36" s="20"/>
      <c r="E36" s="15"/>
      <c r="F36" s="19"/>
      <c r="G36" s="106"/>
      <c r="H36" s="158"/>
    </row>
    <row r="37" spans="2:8" ht="18.600000000000001" thickBot="1">
      <c r="B37" s="16"/>
      <c r="C37" s="19"/>
      <c r="D37" s="20"/>
      <c r="E37" s="15"/>
      <c r="F37" s="19"/>
      <c r="G37" s="106"/>
      <c r="H37" s="158"/>
    </row>
    <row r="38" spans="2:8" ht="18.600000000000001" thickBot="1">
      <c r="B38" s="16"/>
      <c r="C38" s="19"/>
      <c r="D38" s="20"/>
      <c r="E38" s="15"/>
      <c r="F38" s="19"/>
      <c r="G38" s="106"/>
      <c r="H38" s="158"/>
    </row>
    <row r="39" spans="2:8" ht="18.600000000000001" thickBot="1">
      <c r="B39" s="16"/>
      <c r="C39" s="19"/>
      <c r="D39" s="20"/>
      <c r="E39" s="15"/>
      <c r="F39" s="19"/>
      <c r="G39" s="106"/>
      <c r="H39" s="158"/>
    </row>
    <row r="40" spans="2:8" ht="18.600000000000001" thickBot="1">
      <c r="B40" s="16"/>
      <c r="C40" s="19"/>
      <c r="D40" s="20"/>
      <c r="E40" s="15"/>
      <c r="F40" s="19"/>
      <c r="G40" s="106"/>
      <c r="H40" s="158"/>
    </row>
    <row r="41" spans="2:8" ht="18.600000000000001" thickBot="1">
      <c r="B41" s="16"/>
      <c r="C41" s="19"/>
      <c r="D41" s="20"/>
      <c r="E41" s="15"/>
      <c r="F41" s="19"/>
      <c r="G41" s="106"/>
      <c r="H41" s="158"/>
    </row>
    <row r="42" spans="2:8" ht="18.600000000000001" thickBot="1">
      <c r="B42" s="16"/>
      <c r="C42" s="19"/>
      <c r="D42" s="20"/>
      <c r="E42" s="15"/>
      <c r="F42" s="19"/>
      <c r="G42" s="106"/>
      <c r="H42" s="158"/>
    </row>
    <row r="43" spans="2:8" ht="18.600000000000001" thickBot="1">
      <c r="B43" s="16"/>
      <c r="C43" s="19"/>
      <c r="D43" s="20"/>
      <c r="E43" s="15"/>
      <c r="F43" s="19"/>
      <c r="G43" s="106"/>
      <c r="H43" s="158"/>
    </row>
    <row r="44" spans="2:8" ht="18.600000000000001" thickBot="1">
      <c r="B44" s="16"/>
      <c r="C44" s="19"/>
      <c r="D44" s="20"/>
      <c r="E44" s="15"/>
      <c r="F44" s="19"/>
      <c r="G44" s="106"/>
      <c r="H44" s="158"/>
    </row>
    <row r="45" spans="2:8" ht="18.600000000000001" thickBot="1">
      <c r="B45" s="16"/>
      <c r="C45" s="19"/>
      <c r="D45" s="20"/>
      <c r="E45" s="15"/>
      <c r="F45" s="19"/>
      <c r="G45" s="106"/>
      <c r="H45" s="158"/>
    </row>
    <row r="46" spans="2:8" ht="18.600000000000001" thickBot="1">
      <c r="B46" s="16"/>
      <c r="C46" s="19"/>
      <c r="D46" s="20"/>
      <c r="E46" s="15"/>
      <c r="F46" s="19"/>
      <c r="G46" s="106"/>
      <c r="H46" s="158"/>
    </row>
    <row r="47" spans="2:8" ht="18.600000000000001" thickBot="1">
      <c r="B47" s="16"/>
      <c r="C47" s="19"/>
      <c r="D47" s="20"/>
      <c r="E47" s="17"/>
      <c r="F47" s="19"/>
      <c r="G47" s="106"/>
      <c r="H47" s="158"/>
    </row>
    <row r="48" spans="2:8" ht="18.600000000000001" thickBot="1">
      <c r="B48" s="16"/>
      <c r="C48" s="19"/>
      <c r="D48" s="20"/>
      <c r="E48" s="15"/>
      <c r="F48" s="19"/>
      <c r="G48" s="106"/>
      <c r="H48" s="158"/>
    </row>
    <row r="49" spans="2:8" ht="18.600000000000001" thickBot="1">
      <c r="B49" s="16"/>
      <c r="C49" s="19"/>
      <c r="D49" s="20"/>
      <c r="E49" s="15"/>
      <c r="F49" s="19"/>
      <c r="G49" s="106"/>
      <c r="H49" s="158"/>
    </row>
    <row r="50" spans="2:8" ht="18.600000000000001" thickBot="1">
      <c r="B50" s="16"/>
      <c r="C50" s="19"/>
      <c r="D50" s="20"/>
      <c r="E50" s="15"/>
      <c r="F50" s="19"/>
      <c r="G50" s="106"/>
      <c r="H50" s="158"/>
    </row>
    <row r="51" spans="2:8" ht="18.600000000000001" thickBot="1">
      <c r="B51" s="16"/>
      <c r="C51" s="19"/>
      <c r="D51" s="20"/>
      <c r="E51" s="17"/>
      <c r="F51" s="19"/>
      <c r="G51" s="106"/>
      <c r="H51" s="158"/>
    </row>
    <row r="52" spans="2:8" ht="18.600000000000001" thickBot="1">
      <c r="B52" s="8" t="s">
        <v>23</v>
      </c>
      <c r="C52" s="9"/>
      <c r="D52" s="154"/>
      <c r="E52" s="155"/>
      <c r="F52" s="47">
        <f>ROUNDDOWN(SUM(F32:F51),0)</f>
        <v>35000000</v>
      </c>
      <c r="G52" s="134"/>
      <c r="H52" s="135"/>
    </row>
    <row r="53" spans="2:8" ht="19.2" thickTop="1" thickBot="1">
      <c r="B53" s="3" t="s">
        <v>58</v>
      </c>
      <c r="C53" s="4"/>
      <c r="D53" s="156"/>
      <c r="E53" s="157"/>
      <c r="F53" s="21">
        <f>ROUNDDOWN(F30+F52,0)</f>
        <v>115100000</v>
      </c>
      <c r="G53" s="136"/>
      <c r="H53" s="142"/>
    </row>
  </sheetData>
  <sheetProtection algorithmName="SHA-512" hashValue="PxF4wyrAfofaH1sTxfy1vpcZVIereh60aBDkBcbff7ZkNIlP0wdr0NFZ6s5YJj2PIyb1qGceJt2OP/Wf6lSsaw==" saltValue="SnOQuZF5fZ8lvZxXptFZ2w==" spinCount="100000" sheet="1" selectLockedCells="1"/>
  <mergeCells count="56">
    <mergeCell ref="C2:F2"/>
    <mergeCell ref="B7:B8"/>
    <mergeCell ref="D7:E7"/>
    <mergeCell ref="G7:H7"/>
    <mergeCell ref="D8:E8"/>
    <mergeCell ref="G8:H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</mergeCells>
  <phoneticPr fontId="5"/>
  <conditionalFormatting sqref="E10:E12">
    <cfRule type="expression" dxfId="2" priority="75">
      <formula>AND(E10="",F10&lt;&gt;"")</formula>
    </cfRule>
  </conditionalFormatting>
  <conditionalFormatting sqref="E13:E29">
    <cfRule type="expression" dxfId="1" priority="21">
      <formula>AND(E13="",F13&lt;&gt;"")</formula>
    </cfRule>
  </conditionalFormatting>
  <conditionalFormatting sqref="E32:E51">
    <cfRule type="expression" dxfId="0" priority="1">
      <formula>AND(E32="",F32&lt;&gt;"")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workbookViewId="0">
      <pane ySplit="2" topLeftCell="A13" activePane="bottomLeft" state="frozen"/>
      <selection pane="bottomLeft" activeCell="E26" sqref="E2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6" t="str">
        <f>IF(経費合計!C2="","",経費合計!C2)</f>
        <v>株式会社XYZ</v>
      </c>
      <c r="D2" s="143"/>
      <c r="E2" s="161"/>
      <c r="F2" s="144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2" t="s">
        <v>14</v>
      </c>
      <c r="E7" s="163"/>
      <c r="F7" s="45" t="s">
        <v>15</v>
      </c>
      <c r="G7" s="112" t="s">
        <v>16</v>
      </c>
      <c r="H7" s="138"/>
    </row>
    <row r="8" spans="1:8" ht="33" customHeight="1" thickBot="1">
      <c r="B8" s="111"/>
      <c r="C8" s="12" t="s">
        <v>17</v>
      </c>
      <c r="D8" s="121" t="s">
        <v>34</v>
      </c>
      <c r="E8" s="153"/>
      <c r="F8" s="14" t="s">
        <v>17</v>
      </c>
      <c r="G8" s="114" t="s">
        <v>19</v>
      </c>
      <c r="H8" s="139"/>
    </row>
    <row r="9" spans="1:8" ht="19.2" thickTop="1" thickBot="1">
      <c r="B9" s="7" t="s">
        <v>20</v>
      </c>
      <c r="C9" s="4"/>
      <c r="D9" s="159"/>
      <c r="E9" s="160"/>
      <c r="F9" s="22"/>
      <c r="G9" s="140"/>
      <c r="H9" s="141"/>
    </row>
    <row r="10" spans="1:8" ht="18.600000000000001" thickBot="1">
      <c r="B10" s="16" t="s">
        <v>92</v>
      </c>
      <c r="C10" s="19">
        <v>100000</v>
      </c>
      <c r="D10" s="20">
        <v>1</v>
      </c>
      <c r="E10" s="18" t="s">
        <v>71</v>
      </c>
      <c r="F10" s="46">
        <f>IF(B10="","",IF(E10="","",IF(C10="","",ROUNDDOWN(C10*D10,0))))</f>
        <v>100000</v>
      </c>
      <c r="G10" s="106"/>
      <c r="H10" s="133"/>
    </row>
    <row r="11" spans="1:8" ht="18.600000000000001" thickBot="1">
      <c r="B11" s="16" t="s">
        <v>93</v>
      </c>
      <c r="C11" s="19">
        <v>30000</v>
      </c>
      <c r="D11" s="20">
        <v>12</v>
      </c>
      <c r="E11" s="15" t="s">
        <v>94</v>
      </c>
      <c r="F11" s="46">
        <f t="shared" ref="F11:F29" si="0">IF(B11="","",IF(E11="","",IF(C11="","",ROUNDDOWN(C11*D11,0))))</f>
        <v>360000</v>
      </c>
      <c r="G11" s="106"/>
      <c r="H11" s="133"/>
    </row>
    <row r="12" spans="1:8" ht="18.600000000000001" thickBot="1">
      <c r="B12" s="16" t="s">
        <v>101</v>
      </c>
      <c r="C12" s="19">
        <v>100000</v>
      </c>
      <c r="D12" s="20">
        <v>1</v>
      </c>
      <c r="E12" s="15" t="s">
        <v>102</v>
      </c>
      <c r="F12" s="46">
        <f t="shared" si="0"/>
        <v>100000</v>
      </c>
      <c r="G12" s="106" t="s">
        <v>100</v>
      </c>
      <c r="H12" s="133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6"/>
      <c r="H13" s="133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6"/>
      <c r="H14" s="133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6"/>
      <c r="H15" s="133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6"/>
      <c r="H16" s="133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6"/>
      <c r="H17" s="133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6"/>
      <c r="H18" s="133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6"/>
      <c r="H19" s="133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6"/>
      <c r="H20" s="133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6"/>
      <c r="H21" s="133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6"/>
      <c r="H22" s="133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6"/>
      <c r="H23" s="133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6"/>
      <c r="H24" s="133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6"/>
      <c r="H25" s="133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6"/>
      <c r="H26" s="133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6"/>
      <c r="H27" s="133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6"/>
      <c r="H28" s="133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6"/>
      <c r="H29" s="133"/>
    </row>
    <row r="30" spans="2:8" ht="18.600000000000001" thickBot="1">
      <c r="B30" s="8" t="s">
        <v>21</v>
      </c>
      <c r="C30" s="9"/>
      <c r="D30" s="154"/>
      <c r="E30" s="155"/>
      <c r="F30" s="47">
        <f>ROUNDDOWN(SUM(F10:F29),0)</f>
        <v>560000</v>
      </c>
      <c r="G30" s="134"/>
      <c r="H30" s="135"/>
    </row>
    <row r="31" spans="2:8" ht="19.2" thickTop="1" thickBot="1">
      <c r="B31" s="7" t="s">
        <v>22</v>
      </c>
      <c r="C31" s="4"/>
      <c r="D31" s="159"/>
      <c r="E31" s="160"/>
      <c r="F31" s="22"/>
      <c r="G31" s="136"/>
      <c r="H31" s="137"/>
    </row>
    <row r="32" spans="2:8" ht="18.600000000000001" thickBot="1">
      <c r="B32" s="16" t="s">
        <v>95</v>
      </c>
      <c r="C32" s="19">
        <v>100000</v>
      </c>
      <c r="D32" s="20">
        <v>2</v>
      </c>
      <c r="E32" s="18" t="s">
        <v>96</v>
      </c>
      <c r="F32" s="46">
        <f>IF(B32="","",IF(E32="","",IF(C32="","",ROUNDDOWN(C32*D32,0))))</f>
        <v>200000</v>
      </c>
      <c r="G32" s="106" t="s">
        <v>97</v>
      </c>
      <c r="H32" s="133"/>
    </row>
    <row r="33" spans="2:8" ht="18.600000000000001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06"/>
      <c r="H33" s="133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6"/>
      <c r="H34" s="133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6"/>
      <c r="H35" s="133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6"/>
      <c r="H36" s="133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6"/>
      <c r="H37" s="133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6"/>
      <c r="H38" s="133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6"/>
      <c r="H39" s="133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6"/>
      <c r="H40" s="133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6"/>
      <c r="H41" s="133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6"/>
      <c r="H42" s="133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6"/>
      <c r="H43" s="133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6"/>
      <c r="H44" s="133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6"/>
      <c r="H45" s="133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6"/>
      <c r="H46" s="133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6"/>
      <c r="H47" s="133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6"/>
      <c r="H48" s="133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6"/>
      <c r="H49" s="133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6"/>
      <c r="H50" s="133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6"/>
      <c r="H51" s="133"/>
    </row>
    <row r="52" spans="2:8" ht="18.600000000000001" thickBot="1">
      <c r="B52" s="8" t="s">
        <v>23</v>
      </c>
      <c r="C52" s="9"/>
      <c r="D52" s="154"/>
      <c r="E52" s="155"/>
      <c r="F52" s="47">
        <f>ROUNDDOWN(SUM(F32:F51),0)</f>
        <v>200000</v>
      </c>
      <c r="G52" s="134"/>
      <c r="H52" s="135"/>
    </row>
    <row r="53" spans="2:8" ht="25.2" thickTop="1" thickBot="1">
      <c r="B53" s="3" t="s">
        <v>37</v>
      </c>
      <c r="C53" s="4"/>
      <c r="D53" s="156"/>
      <c r="E53" s="157"/>
      <c r="F53" s="21">
        <f>ROUNDDOWN(F30+F52,0)</f>
        <v>760000</v>
      </c>
      <c r="G53" s="136"/>
      <c r="H53" s="142"/>
    </row>
  </sheetData>
  <sheetProtection algorithmName="SHA-512" hashValue="s9fnC8PS47RU9zyBS+inpvZp6xH3Iq/0GF2kxvZUcGTK0Plmd9fssSSJ09ABIORK4l6GDPa6vFK+Fzix3HZQGg==" saltValue="cmU86XLgO1zlTbWFJKHN3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3" activePane="bottomLeft" state="frozen"/>
      <selection pane="bottomLeft" activeCell="G17" sqref="G17:H17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6" t="str">
        <f>IF(経費合計!C2="","",経費合計!C2)</f>
        <v>株式会社XYZ</v>
      </c>
      <c r="D2" s="143"/>
      <c r="E2" s="161"/>
      <c r="F2" s="144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2" t="s">
        <v>14</v>
      </c>
      <c r="E7" s="163"/>
      <c r="F7" s="45" t="s">
        <v>15</v>
      </c>
      <c r="G7" s="112" t="s">
        <v>16</v>
      </c>
      <c r="H7" s="138"/>
    </row>
    <row r="8" spans="1:8" ht="33" customHeight="1" thickBot="1">
      <c r="B8" s="111"/>
      <c r="C8" s="12" t="s">
        <v>17</v>
      </c>
      <c r="D8" s="121" t="s">
        <v>34</v>
      </c>
      <c r="E8" s="153"/>
      <c r="F8" s="14" t="s">
        <v>17</v>
      </c>
      <c r="G8" s="114" t="s">
        <v>19</v>
      </c>
      <c r="H8" s="139"/>
    </row>
    <row r="9" spans="1:8" ht="19.2" thickTop="1" thickBot="1">
      <c r="B9" s="7" t="s">
        <v>20</v>
      </c>
      <c r="C9" s="4"/>
      <c r="D9" s="159"/>
      <c r="E9" s="160"/>
      <c r="F9" s="22"/>
      <c r="G9" s="140"/>
      <c r="H9" s="141"/>
    </row>
    <row r="10" spans="1:8" ht="18.600000000000001" thickBot="1">
      <c r="B10" s="16" t="s">
        <v>69</v>
      </c>
      <c r="C10" s="19">
        <v>50</v>
      </c>
      <c r="D10" s="20">
        <v>3000</v>
      </c>
      <c r="E10" s="18" t="s">
        <v>70</v>
      </c>
      <c r="F10" s="46">
        <f>IF(E10="","",IF(C10="","",ROUNDDOWN(C10*D10,0)))</f>
        <v>150000</v>
      </c>
      <c r="G10" s="106" t="s">
        <v>74</v>
      </c>
      <c r="H10" s="133"/>
    </row>
    <row r="11" spans="1:8" ht="18.600000000000001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06"/>
      <c r="H11" s="133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6"/>
      <c r="H12" s="133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6"/>
      <c r="H13" s="133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6"/>
      <c r="H14" s="133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6"/>
      <c r="H15" s="133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6"/>
      <c r="H16" s="133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6"/>
      <c r="H17" s="133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6"/>
      <c r="H18" s="133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6"/>
      <c r="H19" s="133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6"/>
      <c r="H20" s="133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6"/>
      <c r="H21" s="133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6"/>
      <c r="H22" s="133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6"/>
      <c r="H23" s="133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6"/>
      <c r="H24" s="133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6"/>
      <c r="H25" s="133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6"/>
      <c r="H26" s="133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6"/>
      <c r="H27" s="133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6"/>
      <c r="H28" s="133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6"/>
      <c r="H29" s="133"/>
    </row>
    <row r="30" spans="2:8" ht="18.600000000000001" thickBot="1">
      <c r="B30" s="8" t="s">
        <v>21</v>
      </c>
      <c r="C30" s="9"/>
      <c r="D30" s="154"/>
      <c r="E30" s="155"/>
      <c r="F30" s="47">
        <f>ROUNDDOWN(SUM(F10:F29),0)</f>
        <v>150000</v>
      </c>
      <c r="G30" s="134"/>
      <c r="H30" s="135"/>
    </row>
    <row r="31" spans="2:8" ht="19.2" thickTop="1" thickBot="1">
      <c r="B31" s="7" t="s">
        <v>22</v>
      </c>
      <c r="C31" s="4"/>
      <c r="D31" s="159"/>
      <c r="E31" s="160"/>
      <c r="F31" s="22"/>
      <c r="G31" s="136"/>
      <c r="H31" s="137"/>
    </row>
    <row r="32" spans="2:8" ht="18.600000000000001" thickBot="1">
      <c r="B32" s="16" t="s">
        <v>98</v>
      </c>
      <c r="C32" s="19">
        <v>120000</v>
      </c>
      <c r="D32" s="20">
        <v>1</v>
      </c>
      <c r="E32" s="18" t="s">
        <v>86</v>
      </c>
      <c r="F32" s="46">
        <f>IF(E32="","",IF(C32="","",ROUNDDOWN(C32*D32,0)))</f>
        <v>120000</v>
      </c>
      <c r="G32" s="106" t="s">
        <v>99</v>
      </c>
      <c r="H32" s="133"/>
    </row>
    <row r="33" spans="2:8" ht="18.600000000000001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06"/>
      <c r="H33" s="133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6"/>
      <c r="H34" s="133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6"/>
      <c r="H35" s="133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6"/>
      <c r="H36" s="133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6"/>
      <c r="H37" s="133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6"/>
      <c r="H38" s="133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6"/>
      <c r="H39" s="133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6"/>
      <c r="H40" s="133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6"/>
      <c r="H41" s="133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6"/>
      <c r="H42" s="133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6"/>
      <c r="H43" s="133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6"/>
      <c r="H44" s="133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6"/>
      <c r="H45" s="133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6"/>
      <c r="H46" s="133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6"/>
      <c r="H47" s="133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6"/>
      <c r="H48" s="133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6"/>
      <c r="H49" s="133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6"/>
      <c r="H50" s="133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6"/>
      <c r="H51" s="133"/>
    </row>
    <row r="52" spans="2:8" ht="18.600000000000001" thickBot="1">
      <c r="B52" s="8" t="s">
        <v>23</v>
      </c>
      <c r="C52" s="9"/>
      <c r="D52" s="154"/>
      <c r="E52" s="155"/>
      <c r="F52" s="47">
        <f>ROUNDDOWN(SUM(F32:F51),0)</f>
        <v>120000</v>
      </c>
      <c r="G52" s="134"/>
      <c r="H52" s="135"/>
    </row>
    <row r="53" spans="2:8" ht="25.2" thickTop="1" thickBot="1">
      <c r="B53" s="3" t="s">
        <v>39</v>
      </c>
      <c r="C53" s="4"/>
      <c r="D53" s="156"/>
      <c r="E53" s="157"/>
      <c r="F53" s="21">
        <f>ROUNDDOWN(F30+F52,0)</f>
        <v>270000</v>
      </c>
      <c r="G53" s="136"/>
      <c r="H53" s="142"/>
    </row>
  </sheetData>
  <sheetProtection algorithmName="SHA-512" hashValue="u4KFdv5nneWpRu1eB3PMBsHRboIrPWID6mxgP5dhvYdAKHfzRACiRpUj8cS34N3ImRCY2XjFxh2dLfmUKiN6rw==" saltValue="tC481DUTJpmYOPO7u9N5dQ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5" activePane="bottomLeft" state="frozen"/>
      <selection pane="bottomLeft" activeCell="B10" sqref="B10"/>
    </sheetView>
  </sheetViews>
  <sheetFormatPr defaultColWidth="9" defaultRowHeight="18"/>
  <cols>
    <col min="1" max="1" width="3.59765625" customWidth="1"/>
    <col min="2" max="2" width="23.09765625" customWidth="1"/>
    <col min="3" max="3" width="16.09765625" bestFit="1" customWidth="1"/>
    <col min="4" max="5" width="16.09765625" customWidth="1"/>
    <col min="6" max="7" width="14.09765625" customWidth="1"/>
  </cols>
  <sheetData>
    <row r="1" spans="1:8" ht="18.600000000000001" thickBot="1">
      <c r="A1" s="82"/>
    </row>
    <row r="2" spans="1:8" ht="18.600000000000001" thickBot="1">
      <c r="B2" s="24" t="s">
        <v>0</v>
      </c>
      <c r="C2" s="126" t="str">
        <f>IF(経費合計!C2="","",経費合計!C2)</f>
        <v>株式会社XYZ</v>
      </c>
      <c r="D2" s="143"/>
      <c r="E2" s="144"/>
    </row>
    <row r="3" spans="1:8" ht="18.75" customHeight="1"/>
    <row r="4" spans="1:8" ht="18.75" customHeight="1">
      <c r="A4" t="s">
        <v>40</v>
      </c>
    </row>
    <row r="5" spans="1:8" ht="18.75" customHeight="1"/>
    <row r="6" spans="1:8" ht="18.75" customHeight="1" thickBot="1">
      <c r="B6" t="s">
        <v>12</v>
      </c>
      <c r="D6" s="44"/>
    </row>
    <row r="7" spans="1:8" ht="55.2">
      <c r="B7" s="110"/>
      <c r="C7" s="66" t="s">
        <v>107</v>
      </c>
      <c r="D7" s="81" t="s">
        <v>41</v>
      </c>
      <c r="E7" s="45" t="s">
        <v>15</v>
      </c>
      <c r="F7" s="112" t="s">
        <v>16</v>
      </c>
      <c r="G7" s="138"/>
    </row>
    <row r="8" spans="1:8" ht="33" customHeight="1" thickBot="1">
      <c r="B8" s="111"/>
      <c r="C8" s="12" t="s">
        <v>42</v>
      </c>
      <c r="D8" s="80" t="s">
        <v>43</v>
      </c>
      <c r="E8" s="14" t="s">
        <v>17</v>
      </c>
      <c r="F8" s="114" t="s">
        <v>19</v>
      </c>
      <c r="G8" s="139"/>
    </row>
    <row r="9" spans="1:8" ht="19.2" thickTop="1" thickBot="1">
      <c r="B9" s="7" t="s">
        <v>20</v>
      </c>
      <c r="C9" s="4"/>
      <c r="D9" s="26"/>
      <c r="E9" s="22"/>
      <c r="F9" s="140"/>
      <c r="G9" s="141"/>
      <c r="H9" s="13"/>
    </row>
    <row r="10" spans="1:8" ht="18.600000000000001" thickBot="1">
      <c r="B10" s="16" t="s">
        <v>75</v>
      </c>
      <c r="C10" s="19">
        <v>300000</v>
      </c>
      <c r="D10" s="20">
        <v>20</v>
      </c>
      <c r="E10" s="46">
        <f>IF(C10="","",ROUNDDOWN(C10*D10,0))</f>
        <v>6000000</v>
      </c>
      <c r="F10" s="106"/>
      <c r="G10" s="133"/>
      <c r="H10" s="13"/>
    </row>
    <row r="11" spans="1:8" ht="18.600000000000001" thickBot="1">
      <c r="B11" s="16" t="s">
        <v>76</v>
      </c>
      <c r="C11" s="19">
        <v>400000</v>
      </c>
      <c r="D11" s="20">
        <v>40</v>
      </c>
      <c r="E11" s="46">
        <f>IF(C11="","",ROUNDDOWN(C11*D11,0))</f>
        <v>16000000</v>
      </c>
      <c r="F11" s="106"/>
      <c r="G11" s="133"/>
      <c r="H11" s="13"/>
    </row>
    <row r="12" spans="1:8" ht="18.600000000000001" thickBot="1">
      <c r="B12" s="16"/>
      <c r="C12" s="19"/>
      <c r="D12" s="20"/>
      <c r="E12" s="46" t="str">
        <f t="shared" ref="E12:E19" si="0">IF(C12="","",ROUNDDOWN(C12*D12,0))</f>
        <v/>
      </c>
      <c r="F12" s="106"/>
      <c r="G12" s="133"/>
      <c r="H12" s="13"/>
    </row>
    <row r="13" spans="1:8" ht="18.600000000000001" thickBot="1">
      <c r="B13" s="16"/>
      <c r="C13" s="19"/>
      <c r="D13" s="20"/>
      <c r="E13" s="46" t="str">
        <f t="shared" si="0"/>
        <v/>
      </c>
      <c r="F13" s="106"/>
      <c r="G13" s="133"/>
      <c r="H13" s="13"/>
    </row>
    <row r="14" spans="1:8" ht="18.600000000000001" thickBot="1">
      <c r="B14" s="16"/>
      <c r="C14" s="19"/>
      <c r="D14" s="20"/>
      <c r="E14" s="46" t="str">
        <f t="shared" si="0"/>
        <v/>
      </c>
      <c r="F14" s="106"/>
      <c r="G14" s="133"/>
      <c r="H14" s="13"/>
    </row>
    <row r="15" spans="1:8" ht="18.600000000000001" thickBot="1">
      <c r="B15" s="16"/>
      <c r="C15" s="19"/>
      <c r="D15" s="20"/>
      <c r="E15" s="46" t="str">
        <f t="shared" si="0"/>
        <v/>
      </c>
      <c r="F15" s="106"/>
      <c r="G15" s="133"/>
      <c r="H15" s="13"/>
    </row>
    <row r="16" spans="1:8" ht="18.600000000000001" thickBot="1">
      <c r="B16" s="16"/>
      <c r="C16" s="19"/>
      <c r="D16" s="20"/>
      <c r="E16" s="46" t="str">
        <f t="shared" si="0"/>
        <v/>
      </c>
      <c r="F16" s="106"/>
      <c r="G16" s="133"/>
      <c r="H16" s="13"/>
    </row>
    <row r="17" spans="2:8" ht="18.600000000000001" thickBot="1">
      <c r="B17" s="16"/>
      <c r="C17" s="19"/>
      <c r="D17" s="20"/>
      <c r="E17" s="46" t="str">
        <f t="shared" si="0"/>
        <v/>
      </c>
      <c r="F17" s="106"/>
      <c r="G17" s="133"/>
      <c r="H17" s="13"/>
    </row>
    <row r="18" spans="2:8" ht="18.600000000000001" thickBot="1">
      <c r="B18" s="16"/>
      <c r="C18" s="19"/>
      <c r="D18" s="20"/>
      <c r="E18" s="46" t="str">
        <f t="shared" si="0"/>
        <v/>
      </c>
      <c r="F18" s="106"/>
      <c r="G18" s="133"/>
      <c r="H18" s="13"/>
    </row>
    <row r="19" spans="2:8" ht="18.600000000000001" thickBot="1">
      <c r="B19" s="16"/>
      <c r="C19" s="19"/>
      <c r="D19" s="20"/>
      <c r="E19" s="46" t="str">
        <f t="shared" si="0"/>
        <v/>
      </c>
      <c r="F19" s="106"/>
      <c r="G19" s="133"/>
      <c r="H19" s="13"/>
    </row>
    <row r="20" spans="2:8" ht="18.600000000000001" thickBot="1">
      <c r="B20" s="8" t="s">
        <v>21</v>
      </c>
      <c r="C20" s="9"/>
      <c r="D20" s="25"/>
      <c r="E20" s="47">
        <f>ROUNDDOWN(SUM(E10:E19),0)</f>
        <v>22000000</v>
      </c>
      <c r="F20" s="134"/>
      <c r="G20" s="135"/>
      <c r="H20" s="13"/>
    </row>
    <row r="21" spans="2:8" ht="19.2" thickTop="1" thickBot="1">
      <c r="B21" s="7" t="s">
        <v>22</v>
      </c>
      <c r="C21" s="4"/>
      <c r="D21" s="26"/>
      <c r="E21" s="22"/>
      <c r="F21" s="136"/>
      <c r="G21" s="137"/>
      <c r="H21" s="13"/>
    </row>
    <row r="22" spans="2:8" ht="18.600000000000001" thickBot="1">
      <c r="B22" s="16"/>
      <c r="C22" s="19"/>
      <c r="D22" s="20"/>
      <c r="E22" s="46" t="str">
        <f>IF(C22="","",ROUNDDOWN(C22*D22,0))</f>
        <v/>
      </c>
      <c r="F22" s="106"/>
      <c r="G22" s="133"/>
      <c r="H22" s="13"/>
    </row>
    <row r="23" spans="2:8" ht="18.600000000000001" thickBot="1">
      <c r="B23" s="16"/>
      <c r="C23" s="19"/>
      <c r="D23" s="20"/>
      <c r="E23" s="46" t="str">
        <f>IF(C23="","",ROUNDDOWN(C23*D23,0))</f>
        <v/>
      </c>
      <c r="F23" s="106"/>
      <c r="G23" s="133"/>
      <c r="H23" s="13"/>
    </row>
    <row r="24" spans="2:8" ht="18.600000000000001" thickBot="1">
      <c r="B24" s="16"/>
      <c r="C24" s="19"/>
      <c r="D24" s="20"/>
      <c r="E24" s="46" t="str">
        <f t="shared" ref="E24:E31" si="1">IF(C24="","",ROUNDDOWN(C24*D24,0))</f>
        <v/>
      </c>
      <c r="F24" s="106"/>
      <c r="G24" s="133"/>
      <c r="H24" s="13"/>
    </row>
    <row r="25" spans="2:8" ht="18.600000000000001" thickBot="1">
      <c r="B25" s="16"/>
      <c r="C25" s="19"/>
      <c r="D25" s="20"/>
      <c r="E25" s="46" t="str">
        <f t="shared" si="1"/>
        <v/>
      </c>
      <c r="F25" s="106"/>
      <c r="G25" s="133"/>
      <c r="H25" s="13"/>
    </row>
    <row r="26" spans="2:8" ht="18.600000000000001" thickBot="1">
      <c r="B26" s="16"/>
      <c r="C26" s="19"/>
      <c r="D26" s="20"/>
      <c r="E26" s="46" t="str">
        <f t="shared" si="1"/>
        <v/>
      </c>
      <c r="F26" s="106"/>
      <c r="G26" s="133"/>
      <c r="H26" s="13"/>
    </row>
    <row r="27" spans="2:8" ht="18.600000000000001" thickBot="1">
      <c r="B27" s="16"/>
      <c r="C27" s="19"/>
      <c r="D27" s="20"/>
      <c r="E27" s="46" t="str">
        <f t="shared" si="1"/>
        <v/>
      </c>
      <c r="F27" s="106"/>
      <c r="G27" s="133"/>
      <c r="H27" s="13"/>
    </row>
    <row r="28" spans="2:8" ht="18.600000000000001" thickBot="1">
      <c r="B28" s="16"/>
      <c r="C28" s="19"/>
      <c r="D28" s="20"/>
      <c r="E28" s="46" t="str">
        <f t="shared" si="1"/>
        <v/>
      </c>
      <c r="F28" s="106"/>
      <c r="G28" s="133"/>
      <c r="H28" s="13"/>
    </row>
    <row r="29" spans="2:8" ht="18.600000000000001" thickBot="1">
      <c r="B29" s="16"/>
      <c r="C29" s="19"/>
      <c r="D29" s="20"/>
      <c r="E29" s="46" t="str">
        <f t="shared" si="1"/>
        <v/>
      </c>
      <c r="F29" s="106"/>
      <c r="G29" s="133"/>
      <c r="H29" s="13"/>
    </row>
    <row r="30" spans="2:8" ht="18.600000000000001" thickBot="1">
      <c r="B30" s="16"/>
      <c r="C30" s="19"/>
      <c r="D30" s="20"/>
      <c r="E30" s="46" t="str">
        <f t="shared" si="1"/>
        <v/>
      </c>
      <c r="F30" s="106"/>
      <c r="G30" s="133"/>
      <c r="H30" s="13"/>
    </row>
    <row r="31" spans="2:8" ht="18.600000000000001" thickBot="1">
      <c r="B31" s="16"/>
      <c r="C31" s="19"/>
      <c r="D31" s="20"/>
      <c r="E31" s="46" t="str">
        <f t="shared" si="1"/>
        <v/>
      </c>
      <c r="F31" s="106"/>
      <c r="G31" s="133"/>
      <c r="H31" s="13"/>
    </row>
    <row r="32" spans="2:8" ht="18.600000000000001" thickBot="1">
      <c r="B32" s="8" t="s">
        <v>23</v>
      </c>
      <c r="C32" s="9"/>
      <c r="D32" s="25"/>
      <c r="E32" s="23">
        <f>ROUNDDOWN(SUM(E22:E31),0)</f>
        <v>0</v>
      </c>
      <c r="F32" s="134"/>
      <c r="G32" s="164"/>
      <c r="H32" s="13"/>
    </row>
    <row r="33" spans="2:7" ht="25.2" thickTop="1" thickBot="1">
      <c r="B33" s="3" t="s">
        <v>44</v>
      </c>
      <c r="C33" s="4"/>
      <c r="D33" s="27"/>
      <c r="E33" s="21">
        <f>ROUNDDOWN(SUM(E32,E20),0)</f>
        <v>22000000</v>
      </c>
      <c r="F33" s="136"/>
      <c r="G33" s="142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Zezl0RSugVp7/q3wUJe9qZnBw1QXc2kIGYSgKDOCxFnC4AZUcrodx4Dqp85mVtoBqsMRbh0mTx4TgBOciQf9WQ==" saltValue="Hp4z7CwEMjdbk9Irmog3yA==" spinCount="100000" sheet="1" selectLockedCells="1"/>
  <mergeCells count="29">
    <mergeCell ref="F29:G29"/>
    <mergeCell ref="F30:G30"/>
    <mergeCell ref="F31:G31"/>
    <mergeCell ref="F32:G32"/>
    <mergeCell ref="F33:G33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5" width="8.19921875" customWidth="1"/>
    <col min="6" max="6" width="13" customWidth="1"/>
    <col min="7" max="7" width="13.19921875" customWidth="1"/>
    <col min="8" max="8" width="14.09765625" customWidth="1"/>
  </cols>
  <sheetData>
    <row r="1" spans="1:9" ht="18.600000000000001" thickBot="1"/>
    <row r="2" spans="1:9" ht="18.600000000000001" thickBot="1">
      <c r="B2" s="24" t="s">
        <v>0</v>
      </c>
      <c r="C2" s="101"/>
      <c r="D2" s="143"/>
      <c r="E2" s="143"/>
      <c r="F2" s="144"/>
    </row>
    <row r="4" spans="1:9">
      <c r="A4" t="s">
        <v>40</v>
      </c>
    </row>
    <row r="5" spans="1:9" ht="13.2" customHeight="1"/>
    <row r="6" spans="1:9" ht="18.600000000000001" thickBot="1">
      <c r="B6" t="s">
        <v>12</v>
      </c>
    </row>
    <row r="7" spans="1:9" ht="24">
      <c r="B7" s="180" t="s">
        <v>45</v>
      </c>
      <c r="C7" s="11" t="s">
        <v>46</v>
      </c>
      <c r="D7" s="119" t="s">
        <v>47</v>
      </c>
      <c r="E7" s="177"/>
      <c r="F7" s="34" t="s">
        <v>15</v>
      </c>
      <c r="G7" s="112" t="s">
        <v>16</v>
      </c>
      <c r="H7" s="138"/>
    </row>
    <row r="8" spans="1:9" ht="33" customHeight="1" thickBot="1">
      <c r="B8" s="170"/>
      <c r="C8" s="12" t="s">
        <v>17</v>
      </c>
      <c r="D8" s="178" t="s">
        <v>43</v>
      </c>
      <c r="E8" s="179"/>
      <c r="F8" s="35" t="s">
        <v>17</v>
      </c>
      <c r="G8" s="114" t="s">
        <v>19</v>
      </c>
      <c r="H8" s="139"/>
    </row>
    <row r="9" spans="1:9" ht="19.2" thickTop="1" thickBot="1">
      <c r="B9" s="7" t="s">
        <v>20</v>
      </c>
      <c r="C9" s="4"/>
      <c r="D9" s="175"/>
      <c r="E9" s="176"/>
      <c r="F9" s="22"/>
      <c r="G9" s="140"/>
      <c r="H9" s="141"/>
      <c r="I9" s="13"/>
    </row>
    <row r="10" spans="1:9" ht="18.600000000000001" thickBot="1">
      <c r="B10" s="16" t="s">
        <v>48</v>
      </c>
      <c r="C10" s="19">
        <v>300000</v>
      </c>
      <c r="D10" s="167">
        <v>3</v>
      </c>
      <c r="E10" s="168"/>
      <c r="F10" s="29">
        <f>IF(C10="","",C10*D10)</f>
        <v>900000</v>
      </c>
      <c r="G10" s="106"/>
      <c r="H10" s="165"/>
      <c r="I10" s="13"/>
    </row>
    <row r="11" spans="1:9" ht="18.600000000000001" thickBot="1">
      <c r="B11" s="16" t="s">
        <v>49</v>
      </c>
      <c r="C11" s="19">
        <v>900000</v>
      </c>
      <c r="D11" s="167">
        <v>4</v>
      </c>
      <c r="E11" s="168"/>
      <c r="F11" s="29">
        <f t="shared" ref="F11:F19" si="0">IF(C11="","",C11*D11)</f>
        <v>3600000</v>
      </c>
      <c r="G11" s="106"/>
      <c r="H11" s="165"/>
      <c r="I11" s="13"/>
    </row>
    <row r="12" spans="1:9" ht="18.600000000000001" thickBot="1">
      <c r="B12" s="16" t="s">
        <v>50</v>
      </c>
      <c r="C12" s="19">
        <v>1000000</v>
      </c>
      <c r="D12" s="167">
        <v>5</v>
      </c>
      <c r="E12" s="168"/>
      <c r="F12" s="29">
        <f t="shared" si="0"/>
        <v>5000000</v>
      </c>
      <c r="G12" s="106"/>
      <c r="H12" s="165"/>
      <c r="I12" s="13"/>
    </row>
    <row r="13" spans="1:9" ht="18.600000000000001" thickBot="1">
      <c r="B13" s="16"/>
      <c r="C13" s="19"/>
      <c r="D13" s="167"/>
      <c r="E13" s="168"/>
      <c r="F13" s="29" t="str">
        <f t="shared" si="0"/>
        <v/>
      </c>
      <c r="G13" s="106"/>
      <c r="H13" s="165"/>
      <c r="I13" s="13"/>
    </row>
    <row r="14" spans="1:9" ht="18.600000000000001" thickBot="1">
      <c r="B14" s="16"/>
      <c r="C14" s="19"/>
      <c r="D14" s="167"/>
      <c r="E14" s="168"/>
      <c r="F14" s="29" t="str">
        <f t="shared" si="0"/>
        <v/>
      </c>
      <c r="G14" s="106"/>
      <c r="H14" s="165"/>
      <c r="I14" s="13"/>
    </row>
    <row r="15" spans="1:9" ht="18.600000000000001" thickBot="1">
      <c r="B15" s="16"/>
      <c r="C15" s="19"/>
      <c r="D15" s="167"/>
      <c r="E15" s="168"/>
      <c r="F15" s="29" t="str">
        <f t="shared" si="0"/>
        <v/>
      </c>
      <c r="G15" s="106"/>
      <c r="H15" s="165"/>
      <c r="I15" s="13"/>
    </row>
    <row r="16" spans="1:9" ht="18.600000000000001" thickBot="1">
      <c r="B16" s="16"/>
      <c r="C16" s="19"/>
      <c r="D16" s="167"/>
      <c r="E16" s="168"/>
      <c r="F16" s="29" t="str">
        <f t="shared" si="0"/>
        <v/>
      </c>
      <c r="G16" s="106"/>
      <c r="H16" s="165"/>
      <c r="I16" s="13"/>
    </row>
    <row r="17" spans="2:9" ht="18.600000000000001" thickBot="1">
      <c r="B17" s="16"/>
      <c r="C17" s="19"/>
      <c r="D17" s="167"/>
      <c r="E17" s="168"/>
      <c r="F17" s="29" t="str">
        <f t="shared" si="0"/>
        <v/>
      </c>
      <c r="G17" s="106"/>
      <c r="H17" s="165"/>
      <c r="I17" s="13"/>
    </row>
    <row r="18" spans="2:9" ht="18.600000000000001" thickBot="1">
      <c r="B18" s="16"/>
      <c r="C18" s="19"/>
      <c r="D18" s="167"/>
      <c r="E18" s="168"/>
      <c r="F18" s="29" t="str">
        <f t="shared" si="0"/>
        <v/>
      </c>
      <c r="G18" s="106"/>
      <c r="H18" s="165"/>
      <c r="I18" s="13"/>
    </row>
    <row r="19" spans="2:9" ht="18.600000000000001" thickBot="1">
      <c r="B19" s="16"/>
      <c r="C19" s="19"/>
      <c r="D19" s="167"/>
      <c r="E19" s="168"/>
      <c r="F19" s="29" t="str">
        <f t="shared" si="0"/>
        <v/>
      </c>
      <c r="G19" s="106"/>
      <c r="H19" s="165"/>
      <c r="I19" s="13"/>
    </row>
    <row r="20" spans="2:9" ht="18.600000000000001" thickBot="1">
      <c r="B20" s="31" t="s">
        <v>21</v>
      </c>
      <c r="C20" s="32"/>
      <c r="D20" s="97"/>
      <c r="E20" s="166"/>
      <c r="F20" s="30">
        <f>SUM(F10:F19)</f>
        <v>9500000</v>
      </c>
      <c r="G20" s="173"/>
      <c r="H20" s="174"/>
      <c r="I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69"/>
      <c r="C22" s="5" t="s">
        <v>33</v>
      </c>
      <c r="D22" s="162" t="s">
        <v>14</v>
      </c>
      <c r="E22" s="163"/>
      <c r="F22" s="38" t="s">
        <v>15</v>
      </c>
      <c r="G22" s="171" t="s">
        <v>16</v>
      </c>
      <c r="H22" s="172"/>
    </row>
    <row r="23" spans="2:9" ht="33" customHeight="1" thickBot="1">
      <c r="B23" s="170"/>
      <c r="C23" s="12" t="s">
        <v>17</v>
      </c>
      <c r="D23" s="121" t="s">
        <v>34</v>
      </c>
      <c r="E23" s="153"/>
      <c r="F23" s="14" t="s">
        <v>17</v>
      </c>
      <c r="G23" s="114" t="s">
        <v>19</v>
      </c>
      <c r="H23" s="139"/>
    </row>
    <row r="24" spans="2:9" ht="19.2" thickTop="1" thickBot="1">
      <c r="B24" s="7" t="s">
        <v>22</v>
      </c>
      <c r="C24" s="4"/>
      <c r="D24" s="26"/>
      <c r="E24" s="33"/>
      <c r="F24" s="22"/>
      <c r="G24" s="136"/>
      <c r="H24" s="137"/>
      <c r="I24" s="13"/>
    </row>
    <row r="25" spans="2:9" ht="18.600000000000001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6"/>
      <c r="H25" s="165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6"/>
      <c r="H26" s="165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6"/>
      <c r="H27" s="165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6"/>
      <c r="H28" s="165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6"/>
      <c r="H29" s="165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6"/>
      <c r="H30" s="165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6"/>
      <c r="H31" s="165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6"/>
      <c r="H32" s="165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6"/>
      <c r="H33" s="165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6"/>
      <c r="H34" s="165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4"/>
      <c r="H35" s="164"/>
      <c r="I35" s="13"/>
    </row>
    <row r="36" spans="2:9" ht="25.2" thickTop="1" thickBot="1">
      <c r="B36" s="3" t="s">
        <v>52</v>
      </c>
      <c r="C36" s="4"/>
      <c r="D36" s="27"/>
      <c r="E36" s="37"/>
      <c r="F36" s="21">
        <f>SUM(F35,F20)</f>
        <v>9600000</v>
      </c>
      <c r="G36" s="136"/>
      <c r="H36" s="142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D9:E9"/>
    <mergeCell ref="D7:E7"/>
    <mergeCell ref="D8:E8"/>
    <mergeCell ref="C2:F2"/>
    <mergeCell ref="B7:B8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G16:H16"/>
    <mergeCell ref="G17:H17"/>
    <mergeCell ref="G26:H26"/>
    <mergeCell ref="G27:H27"/>
    <mergeCell ref="G28:H28"/>
    <mergeCell ref="G25:H25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2024-12-13T02:26:29Z</dcterms:modified>
  <cp:category/>
  <cp:contentStatus/>
</cp:coreProperties>
</file>